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6260" windowHeight="6360"/>
  </bookViews>
  <sheets>
    <sheet name="ม.1รายบุคคล" sheetId="1" r:id="rId1"/>
    <sheet name="ม.1 แยกสมรรถนะ" sheetId="4" r:id="rId2"/>
    <sheet name="สรุประดับคุณภาพ" sheetId="2" r:id="rId3"/>
  </sheets>
  <definedNames>
    <definedName name="_xlnm.Print_Titles" localSheetId="0">ม.1รายบุคคล!$1:$9</definedName>
    <definedName name="_xlnm.Print_Titles" localSheetId="2">สรุประดับคุณภาพ!$1:$8</definedName>
  </definedNames>
  <calcPr calcId="144525"/>
</workbook>
</file>

<file path=xl/calcChain.xml><?xml version="1.0" encoding="utf-8"?>
<calcChain xmlns="http://schemas.openxmlformats.org/spreadsheetml/2006/main">
  <c r="A9" i="2" l="1"/>
  <c r="AB11" i="1" l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10" i="1"/>
  <c r="AC10" i="1" s="1"/>
  <c r="B3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10" i="4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B40" i="1"/>
  <c r="AC40" i="1" s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C40" i="1"/>
  <c r="E11" i="4"/>
  <c r="H11" i="4" s="1"/>
  <c r="E12" i="4"/>
  <c r="H12" i="4" s="1"/>
  <c r="E13" i="4"/>
  <c r="H13" i="4" s="1"/>
  <c r="E14" i="4"/>
  <c r="H14" i="4" s="1"/>
  <c r="E15" i="4"/>
  <c r="H15" i="4" s="1"/>
  <c r="E16" i="4"/>
  <c r="H16" i="4" s="1"/>
  <c r="E17" i="4"/>
  <c r="H17" i="4" s="1"/>
  <c r="E18" i="4"/>
  <c r="H18" i="4" s="1"/>
  <c r="E19" i="4"/>
  <c r="H19" i="4" s="1"/>
  <c r="E20" i="4"/>
  <c r="H20" i="4" s="1"/>
  <c r="E21" i="4"/>
  <c r="H21" i="4" s="1"/>
  <c r="E22" i="4"/>
  <c r="H22" i="4" s="1"/>
  <c r="E23" i="4"/>
  <c r="H23" i="4" s="1"/>
  <c r="E24" i="4"/>
  <c r="H24" i="4" s="1"/>
  <c r="E25" i="4"/>
  <c r="H25" i="4" s="1"/>
  <c r="E26" i="4"/>
  <c r="H26" i="4" s="1"/>
  <c r="E27" i="4"/>
  <c r="H27" i="4" s="1"/>
  <c r="E28" i="4"/>
  <c r="H28" i="4" s="1"/>
  <c r="E29" i="4"/>
  <c r="H29" i="4" s="1"/>
  <c r="E30" i="4"/>
  <c r="H30" i="4" s="1"/>
  <c r="E31" i="4"/>
  <c r="H31" i="4" s="1"/>
  <c r="E32" i="4"/>
  <c r="H32" i="4" s="1"/>
  <c r="E33" i="4"/>
  <c r="H33" i="4" s="1"/>
  <c r="E34" i="4"/>
  <c r="H34" i="4" s="1"/>
  <c r="E35" i="4"/>
  <c r="H35" i="4" s="1"/>
  <c r="E36" i="4"/>
  <c r="H36" i="4" s="1"/>
  <c r="E37" i="4"/>
  <c r="H37" i="4" s="1"/>
  <c r="E38" i="4"/>
  <c r="H38" i="4" s="1"/>
  <c r="E39" i="4"/>
  <c r="H39" i="4" s="1"/>
  <c r="E10" i="4"/>
  <c r="H10" i="4" s="1"/>
  <c r="D11" i="4"/>
  <c r="G11" i="4" s="1"/>
  <c r="D12" i="4"/>
  <c r="G12" i="4" s="1"/>
  <c r="D13" i="4"/>
  <c r="G13" i="4" s="1"/>
  <c r="D14" i="4"/>
  <c r="G14" i="4" s="1"/>
  <c r="D15" i="4"/>
  <c r="G15" i="4" s="1"/>
  <c r="D16" i="4"/>
  <c r="G16" i="4" s="1"/>
  <c r="D17" i="4"/>
  <c r="G17" i="4" s="1"/>
  <c r="D18" i="4"/>
  <c r="G18" i="4" s="1"/>
  <c r="D19" i="4"/>
  <c r="G19" i="4" s="1"/>
  <c r="D20" i="4"/>
  <c r="G20" i="4" s="1"/>
  <c r="D21" i="4"/>
  <c r="G21" i="4" s="1"/>
  <c r="D22" i="4"/>
  <c r="G22" i="4" s="1"/>
  <c r="D23" i="4"/>
  <c r="G23" i="4" s="1"/>
  <c r="D24" i="4"/>
  <c r="G24" i="4" s="1"/>
  <c r="D25" i="4"/>
  <c r="G25" i="4" s="1"/>
  <c r="D26" i="4"/>
  <c r="G26" i="4" s="1"/>
  <c r="D27" i="4"/>
  <c r="G27" i="4" s="1"/>
  <c r="D28" i="4"/>
  <c r="G28" i="4" s="1"/>
  <c r="D29" i="4"/>
  <c r="G29" i="4" s="1"/>
  <c r="D30" i="4"/>
  <c r="G30" i="4" s="1"/>
  <c r="D31" i="4"/>
  <c r="G31" i="4" s="1"/>
  <c r="D32" i="4"/>
  <c r="G32" i="4" s="1"/>
  <c r="D33" i="4"/>
  <c r="G33" i="4" s="1"/>
  <c r="D34" i="4"/>
  <c r="G34" i="4" s="1"/>
  <c r="D35" i="4"/>
  <c r="G35" i="4" s="1"/>
  <c r="D36" i="4"/>
  <c r="G36" i="4" s="1"/>
  <c r="D37" i="4"/>
  <c r="G37" i="4" s="1"/>
  <c r="D38" i="4"/>
  <c r="G38" i="4" s="1"/>
  <c r="D39" i="4"/>
  <c r="G39" i="4" s="1"/>
  <c r="D10" i="4"/>
  <c r="C11" i="4"/>
  <c r="F11" i="4" s="1"/>
  <c r="C12" i="4"/>
  <c r="F12" i="4" s="1"/>
  <c r="C13" i="4"/>
  <c r="F13" i="4" s="1"/>
  <c r="C14" i="4"/>
  <c r="F14" i="4" s="1"/>
  <c r="C15" i="4"/>
  <c r="F15" i="4" s="1"/>
  <c r="C16" i="4"/>
  <c r="F16" i="4" s="1"/>
  <c r="C17" i="4"/>
  <c r="F17" i="4" s="1"/>
  <c r="C18" i="4"/>
  <c r="F18" i="4" s="1"/>
  <c r="C19" i="4"/>
  <c r="F19" i="4" s="1"/>
  <c r="C20" i="4"/>
  <c r="F20" i="4" s="1"/>
  <c r="C21" i="4"/>
  <c r="F21" i="4" s="1"/>
  <c r="C22" i="4"/>
  <c r="F22" i="4" s="1"/>
  <c r="C23" i="4"/>
  <c r="F23" i="4" s="1"/>
  <c r="C24" i="4"/>
  <c r="F24" i="4" s="1"/>
  <c r="C25" i="4"/>
  <c r="F25" i="4" s="1"/>
  <c r="C26" i="4"/>
  <c r="F26" i="4" s="1"/>
  <c r="C27" i="4"/>
  <c r="F27" i="4" s="1"/>
  <c r="C28" i="4"/>
  <c r="F28" i="4" s="1"/>
  <c r="C29" i="4"/>
  <c r="F29" i="4" s="1"/>
  <c r="C30" i="4"/>
  <c r="F30" i="4" s="1"/>
  <c r="C31" i="4"/>
  <c r="F31" i="4" s="1"/>
  <c r="C32" i="4"/>
  <c r="F32" i="4" s="1"/>
  <c r="C33" i="4"/>
  <c r="F33" i="4" s="1"/>
  <c r="C34" i="4"/>
  <c r="F34" i="4" s="1"/>
  <c r="C35" i="4"/>
  <c r="F35" i="4" s="1"/>
  <c r="C36" i="4"/>
  <c r="F36" i="4" s="1"/>
  <c r="C37" i="4"/>
  <c r="F37" i="4" s="1"/>
  <c r="C38" i="4"/>
  <c r="F38" i="4" s="1"/>
  <c r="C39" i="4"/>
  <c r="F39" i="4" s="1"/>
  <c r="C10" i="4"/>
  <c r="E9" i="4"/>
  <c r="D9" i="4"/>
  <c r="C9" i="4"/>
  <c r="Q9" i="2" l="1"/>
  <c r="Q10" i="2" s="1"/>
  <c r="O9" i="2"/>
  <c r="O10" i="2" s="1"/>
  <c r="P9" i="2"/>
  <c r="P10" i="2" s="1"/>
  <c r="N9" i="2"/>
  <c r="N10" i="2" s="1"/>
  <c r="C40" i="4"/>
  <c r="F40" i="4" s="1"/>
  <c r="D40" i="4"/>
  <c r="G40" i="4" s="1"/>
  <c r="M9" i="2"/>
  <c r="M10" i="2" s="1"/>
  <c r="K9" i="2"/>
  <c r="K10" i="2" s="1"/>
  <c r="L9" i="2"/>
  <c r="L10" i="2" s="1"/>
  <c r="J9" i="2"/>
  <c r="J10" i="2" s="1"/>
  <c r="E40" i="4"/>
  <c r="H40" i="4" s="1"/>
  <c r="F10" i="4"/>
  <c r="G10" i="4"/>
  <c r="E9" i="2" l="1"/>
  <c r="E10" i="2" s="1"/>
  <c r="C9" i="2"/>
  <c r="C10" i="2" s="1"/>
  <c r="D9" i="2"/>
  <c r="D10" i="2" s="1"/>
  <c r="B9" i="2"/>
  <c r="B10" i="2" s="1"/>
  <c r="I9" i="2"/>
  <c r="I10" i="2" s="1"/>
  <c r="G9" i="2"/>
  <c r="G10" i="2" s="1"/>
  <c r="H9" i="2"/>
  <c r="H10" i="2" s="1"/>
  <c r="F9" i="2"/>
  <c r="F10" i="2" s="1"/>
</calcChain>
</file>

<file path=xl/sharedStrings.xml><?xml version="1.0" encoding="utf-8"?>
<sst xmlns="http://schemas.openxmlformats.org/spreadsheetml/2006/main" count="162" uniqueCount="87">
  <si>
    <t>การวัดและประเมินผล “การรู้เรื่องการอ่าน (Reading Literacy) ตามแนวทางการประเมินผลนักเรียนนานาชาติ PISA”</t>
  </si>
  <si>
    <t>ชั้นมัธยมศึกษาปีที่ 1 (ภาคเรียนที่ 1 : มิถุนายน 2560)</t>
  </si>
  <si>
    <r>
      <t>โรงเรียน</t>
    </r>
    <r>
      <rPr>
        <sz val="16"/>
        <color theme="1"/>
        <rFont val="TH SarabunIT๙"/>
        <family val="2"/>
      </rPr>
      <t xml:space="preserve"> …………………........................................................…………………… </t>
    </r>
    <r>
      <rPr>
        <b/>
        <sz val="16"/>
        <color theme="1"/>
        <rFont val="TH SarabunIT๙"/>
        <family val="2"/>
      </rPr>
      <t>ชั้น</t>
    </r>
    <r>
      <rPr>
        <sz val="16"/>
        <color theme="1"/>
        <rFont val="TH SarabunIT๙"/>
        <family val="2"/>
      </rPr>
      <t xml:space="preserve"> ……………………………</t>
    </r>
  </si>
  <si>
    <t>ที่</t>
  </si>
  <si>
    <t>ชื่อ - สกุล</t>
  </si>
  <si>
    <t>บทอ่าน</t>
  </si>
  <si>
    <t>บทอ่าน (ข้อ)*</t>
  </si>
  <si>
    <t>แปลผล</t>
  </si>
  <si>
    <t>เกณฑ์ของระดับคะแนน</t>
  </si>
  <si>
    <t>การแปลผล</t>
  </si>
  <si>
    <t>ร้อยละ 75 - 100</t>
  </si>
  <si>
    <t>24 - 32</t>
  </si>
  <si>
    <t>ดีมาก</t>
  </si>
  <si>
    <t>ร้อยละ 50 - 74</t>
  </si>
  <si>
    <t>16 - 23</t>
  </si>
  <si>
    <t>ดี</t>
  </si>
  <si>
    <t>ร้อยละ 25 - 49</t>
  </si>
  <si>
    <t>พอใช้</t>
  </si>
  <si>
    <t>ร้อยละ 0 - 24</t>
  </si>
  <si>
    <t>0 - 7</t>
  </si>
  <si>
    <t>ปรับปรุง</t>
  </si>
  <si>
    <r>
      <t>ช่วงคะแนน</t>
    </r>
    <r>
      <rPr>
        <sz val="12"/>
        <color theme="1"/>
        <rFont val="TH SarabunIT๙"/>
        <family val="2"/>
      </rPr>
      <t xml:space="preserve"> (คะแนนเต็ม 32 คะแนน)</t>
    </r>
  </si>
  <si>
    <t>8-15</t>
  </si>
  <si>
    <t>สรุปคะแนนรายบุคค แยกตามสมรรถนะการอ่าน PISA</t>
  </si>
  <si>
    <t>สมรรถนะการอ่าน PISA</t>
  </si>
  <si>
    <t>เข้าถึงและค้นคืนสาระ</t>
  </si>
  <si>
    <t>บูรณาการและตีความ</t>
  </si>
  <si>
    <t>สะท้อนและประเมิน</t>
  </si>
  <si>
    <t>(Access and retrieve)</t>
  </si>
  <si>
    <t>(Integrate and interpret)</t>
  </si>
  <si>
    <t>(Reflect and evaluate)</t>
  </si>
  <si>
    <t>ที่ 1 (4)</t>
  </si>
  <si>
    <t>คะแนนรายข้อ</t>
  </si>
  <si>
    <t>ที่ 2 (3)</t>
  </si>
  <si>
    <t>ที่ 3 (4)</t>
  </si>
  <si>
    <t>ที่ 4 (4)</t>
  </si>
  <si>
    <t>ที่ 5 (4)</t>
  </si>
  <si>
    <t>ที่ 6 (5)</t>
  </si>
  <si>
    <t>ที่ 7 (4)</t>
  </si>
  <si>
    <t>ที่ 8 (4)</t>
  </si>
  <si>
    <t>บูรณาการและตีตวาม</t>
  </si>
  <si>
    <r>
      <t>คะแนนเต็มรายสมรรถนะ</t>
    </r>
    <r>
      <rPr>
        <sz val="14"/>
        <color theme="1"/>
        <rFont val="Wingdings"/>
        <charset val="2"/>
      </rPr>
      <t>F</t>
    </r>
  </si>
  <si>
    <t>สมรรถนะ เข้าถึงและค้นคืนสาระ</t>
  </si>
  <si>
    <t>สมรรถนะบูรณาการและตีความ</t>
  </si>
  <si>
    <t>สมรรถนะสะท้อนและประเมิน</t>
  </si>
  <si>
    <t>8 คะแนน</t>
  </si>
  <si>
    <t>17  คะแนน</t>
  </si>
  <si>
    <t>7 คะแนน</t>
  </si>
  <si>
    <t>6-8</t>
  </si>
  <si>
    <t>4-5</t>
  </si>
  <si>
    <t>2-3</t>
  </si>
  <si>
    <t>0-1</t>
  </si>
  <si>
    <t>13-17</t>
  </si>
  <si>
    <t>9-12</t>
  </si>
  <si>
    <t>4-8</t>
  </si>
  <si>
    <t>0-3</t>
  </si>
  <si>
    <t>6-7</t>
  </si>
  <si>
    <t xml:space="preserve">PISA </t>
  </si>
  <si>
    <t>รวมคะแนน</t>
  </si>
  <si>
    <t>สีเหลือง =</t>
  </si>
  <si>
    <t>สีชมพู =</t>
  </si>
  <si>
    <t>สีฟ้า =</t>
  </si>
  <si>
    <t>การแปลผลแยกรายสมรรถนะการอ่าน</t>
  </si>
  <si>
    <t>เฉลี่ยระดับห้องเรียน/ร.ร.</t>
  </si>
  <si>
    <t>รวมนักเรียนที่ตอบถูกรายข้อ</t>
  </si>
  <si>
    <t>สมรรถนะ</t>
  </si>
  <si>
    <t>การอ่าน</t>
  </si>
  <si>
    <r>
      <rPr>
        <sz val="16"/>
        <color theme="1"/>
        <rFont val="Angsana New"/>
        <family val="1"/>
      </rPr>
      <t>โรงเรียน …………………...................................................... ห้อง ม.1</t>
    </r>
    <r>
      <rPr>
        <sz val="16"/>
        <color theme="1"/>
        <rFont val="TH SarabunIT๙"/>
        <family val="2"/>
      </rPr>
      <t>/ ……….</t>
    </r>
  </si>
  <si>
    <r>
      <t xml:space="preserve">คำชี้แจง  </t>
    </r>
    <r>
      <rPr>
        <sz val="16"/>
        <color theme="1"/>
        <rFont val="TH SarabunIT๙"/>
        <family val="2"/>
      </rPr>
      <t xml:space="preserve">ข้อมูลใน Sheet </t>
    </r>
    <r>
      <rPr>
        <sz val="16"/>
        <color rgb="FFFF0000"/>
        <rFont val="TH SarabunIT๙"/>
        <family val="2"/>
      </rPr>
      <t>นี้จะลิงก์มาจาก Sheet ก่อนหน้านี้</t>
    </r>
    <r>
      <rPr>
        <sz val="16"/>
        <color theme="1"/>
        <rFont val="TH SarabunIT๙"/>
        <family val="2"/>
      </rPr>
      <t xml:space="preserve"> ไม่ต้องพิมพ์ข้อมูลใดๆ </t>
    </r>
  </si>
  <si>
    <t>สมรรถนะการเข้าถึงและค้นคืนสาระ</t>
  </si>
  <si>
    <t>สมรรถนะการสะท้อนและประเมิน</t>
  </si>
  <si>
    <t>สมรรถนะการบูรณาการและตีความ</t>
  </si>
  <si>
    <t>จำนวนนักเรียน</t>
  </si>
  <si>
    <t>ร้อยละ</t>
  </si>
  <si>
    <t>คะแนน แยก สมรรถนะการอ่าน PISA</t>
  </si>
  <si>
    <t xml:space="preserve">นำข้อมูลในตารางนี้ ไปกรอกในระบบ e-MES </t>
  </si>
  <si>
    <t xml:space="preserve">สรุป จำนวน  และ ร้อยละ  แยกตามระดับคุณภาพ </t>
  </si>
  <si>
    <t>แยกตามระดับคุณภาพ</t>
  </si>
  <si>
    <t xml:space="preserve">                 ครู นำข้อมูลนี้ ไปตั้งคำถามจากบทอ่านใหม่ๆ เพื่อฝึกทักษะการคิดและหาคำตอบแบบนั้นเพิ่มเติม</t>
  </si>
  <si>
    <t xml:space="preserve">                ครูนำจุดอ่อน ที่ได้ค่าเฉลี่ยน้อย ไปทำแบบฝึกอ่านเพิ่มเติมในคำถามแบบนั้นให้มากขึ้น</t>
  </si>
  <si>
    <t>ทั้งชั้น/ห้อง</t>
  </si>
  <si>
    <t>แบบบันทึกคะแนนรายบุคคล</t>
  </si>
  <si>
    <t>หมายเหตุ :  1. ข้อมูลผลการตอบถูกรายข้อ  ใช้พิจารณา จุดอ่อน ของนักเรียนในภาพรวมของห้องเรียนว่า ตอบคำถามแบบใดไม้ได้ หรือได้น้อย</t>
  </si>
  <si>
    <r>
      <t xml:space="preserve">                2. ลบแถวที่เกินจำนวนนักเรียนของห้องเรียนออกได้</t>
    </r>
    <r>
      <rPr>
        <sz val="11"/>
        <color rgb="FFFF0000"/>
        <rFont val="Tahoma"/>
        <family val="2"/>
        <scheme val="minor"/>
      </rPr>
      <t xml:space="preserve">โดยไม่ลบ </t>
    </r>
    <r>
      <rPr>
        <sz val="11"/>
        <color theme="1"/>
        <rFont val="Tahoma"/>
        <family val="2"/>
        <charset val="222"/>
        <scheme val="minor"/>
      </rPr>
      <t>แถว รวมนักเรียนที่ตอบถูกรายบุคคลออก</t>
    </r>
  </si>
  <si>
    <t xml:space="preserve">หมายเหตุ :  1. คะแนนเฉลี่ยรายสมรรถนะ เป็นข้อมูลบอกความสามารถของนักเรียนในภาพรวมทั้งห้องว่า อ่อน / เด่น ในสมรรถนะใด </t>
  </si>
  <si>
    <r>
      <t xml:space="preserve">                2. ให้ลบแถวที่เกินจำนวนนักเรียนของห้องเรียนออกด้วย </t>
    </r>
    <r>
      <rPr>
        <sz val="11"/>
        <color rgb="FFFF0000"/>
        <rFont val="Tahoma"/>
        <family val="2"/>
        <scheme val="minor"/>
      </rPr>
      <t xml:space="preserve">โดยไม่ลบ </t>
    </r>
    <r>
      <rPr>
        <sz val="11"/>
        <color theme="1"/>
        <rFont val="Tahoma"/>
        <family val="2"/>
        <charset val="222"/>
        <scheme val="minor"/>
      </rPr>
      <t xml:space="preserve">แถว เฉลี่ยระดับห้องเรียน / ร.ร. </t>
    </r>
  </si>
  <si>
    <t xml:space="preserve">                   หากไม่ลบออก ค่าเฉลี่ย จะน้อยกว่าความเป็นจริง เพราะ ระบบจะนำจำนวน 30 ไปหารเฉลี่ยด้วย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</si>
</sst>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TH SarabunIT๙"/>
      <family val="2"/>
    </font>
    <font>
      <sz val="14"/>
      <color theme="1"/>
      <name val="Wingdings"/>
      <charset val="2"/>
    </font>
    <font>
      <sz val="12"/>
      <color theme="1"/>
      <name val="Angsana New"/>
      <family val="1"/>
    </font>
    <font>
      <sz val="11"/>
      <color rgb="FFFF0000"/>
      <name val="Tahoma"/>
      <family val="2"/>
      <charset val="222"/>
      <scheme val="minor"/>
    </font>
    <font>
      <sz val="16"/>
      <color rgb="FFFF0000"/>
      <name val="TH SarabunIT๙"/>
      <family val="2"/>
    </font>
    <font>
      <sz val="11"/>
      <color rgb="FFFF000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5" xfId="0" applyBorder="1"/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7" fillId="0" borderId="0" xfId="0" applyFont="1"/>
    <xf numFmtId="0" fontId="8" fillId="0" borderId="0" xfId="0" applyFont="1" applyBorder="1"/>
    <xf numFmtId="0" fontId="8" fillId="0" borderId="5" xfId="0" applyFont="1" applyBorder="1" applyAlignment="1">
      <alignment horizontal="center" vertical="center"/>
    </xf>
    <xf numFmtId="0" fontId="0" fillId="0" borderId="5" xfId="0" applyFont="1" applyBorder="1" applyAlignment="1"/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/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/>
    <xf numFmtId="0" fontId="10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3" borderId="0" xfId="0" applyFont="1" applyFill="1" applyBorder="1"/>
    <xf numFmtId="0" fontId="6" fillId="4" borderId="0" xfId="0" applyFont="1" applyFill="1" applyBorder="1"/>
    <xf numFmtId="0" fontId="0" fillId="5" borderId="0" xfId="0" applyFill="1"/>
    <xf numFmtId="0" fontId="9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6" fillId="5" borderId="1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/>
    </xf>
    <xf numFmtId="0" fontId="8" fillId="5" borderId="10" xfId="0" applyFont="1" applyFill="1" applyBorder="1"/>
    <xf numFmtId="0" fontId="8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4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0" xfId="0" applyFont="1"/>
    <xf numFmtId="0" fontId="10" fillId="4" borderId="7" xfId="0" applyFont="1" applyFill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  <color rgb="FF66FFFF"/>
      <color rgb="FFF9F9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121920</xdr:colOff>
      <xdr:row>10</xdr:row>
      <xdr:rowOff>83820</xdr:rowOff>
    </xdr:from>
    <xdr:to>
      <xdr:col>14</xdr:col>
      <xdr:colOff>327660</xdr:colOff>
      <xdr:row>13</xdr:row>
      <xdr:rowOff>7620</xdr:rowOff>
    </xdr:to>
    <xdr:sp macro="" textlink="">
      <xdr:nvSpPr>
        <xdr:cNvPr id="2" name="ลูกศรขึ้น 1"/>
        <xdr:cNvSpPr/>
      </xdr:nvSpPr>
      <xdr:spPr>
        <a:xfrm>
          <a:off x="8221980" y="3543300"/>
          <a:ext cx="205740" cy="815340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workbookViewId="0">
      <selection activeCell="B47" sqref="B47"/>
    </sheetView>
  </sheetViews>
  <sheetFormatPr defaultRowHeight="13.8" x14ac:dyDescent="0.25"/>
  <cols>
    <col min="1" max="1" width="4.296875" customWidth="1"/>
    <col min="2" max="2" width="15.5" customWidth="1"/>
    <col min="3" max="27" width="4.09765625" customWidth="1"/>
    <col min="28" max="28" width="6" customWidth="1"/>
    <col min="29" max="29" width="7.09765625" customWidth="1"/>
    <col min="31" max="33" width="23.19921875" customWidth="1"/>
  </cols>
  <sheetData>
    <row r="1" spans="1:33" s="4" customFormat="1" ht="24" thickBot="1" x14ac:dyDescent="0.45">
      <c r="A1" s="72" t="s">
        <v>81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33" s="4" customFormat="1" ht="25.2" customHeight="1" thickBot="1" x14ac:dyDescent="0.4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E2" s="10" t="s">
        <v>8</v>
      </c>
      <c r="AF2" s="12" t="s">
        <v>21</v>
      </c>
      <c r="AG2" s="11" t="s">
        <v>9</v>
      </c>
    </row>
    <row r="3" spans="1:33" s="4" customFormat="1" ht="19.2" customHeight="1" thickBot="1" x14ac:dyDescent="0.4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E3" s="8" t="s">
        <v>10</v>
      </c>
      <c r="AF3" s="13" t="s">
        <v>11</v>
      </c>
      <c r="AG3" s="9" t="s">
        <v>12</v>
      </c>
    </row>
    <row r="4" spans="1:33" ht="19.2" customHeight="1" thickBot="1" x14ac:dyDescent="0.3">
      <c r="A4" s="59" t="s">
        <v>67</v>
      </c>
      <c r="AE4" s="8" t="s">
        <v>13</v>
      </c>
      <c r="AF4" s="13" t="s">
        <v>14</v>
      </c>
      <c r="AG4" s="9" t="s">
        <v>15</v>
      </c>
    </row>
    <row r="5" spans="1:33" s="5" customFormat="1" ht="18" customHeight="1" thickBot="1" x14ac:dyDescent="0.55000000000000004">
      <c r="A5" s="77" t="s">
        <v>3</v>
      </c>
      <c r="B5" s="77" t="s">
        <v>4</v>
      </c>
      <c r="C5" s="73" t="s">
        <v>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6"/>
      <c r="AB5" s="80" t="s">
        <v>58</v>
      </c>
      <c r="AC5" s="54"/>
      <c r="AE5" s="8" t="s">
        <v>16</v>
      </c>
      <c r="AF5" s="13" t="s">
        <v>22</v>
      </c>
      <c r="AG5" s="9" t="s">
        <v>17</v>
      </c>
    </row>
    <row r="6" spans="1:33" s="5" customFormat="1" ht="15.6" customHeight="1" thickBot="1" x14ac:dyDescent="0.55000000000000004">
      <c r="A6" s="78"/>
      <c r="B6" s="78"/>
      <c r="C6" s="73" t="s">
        <v>5</v>
      </c>
      <c r="D6" s="73"/>
      <c r="E6" s="73"/>
      <c r="F6" s="73" t="s">
        <v>5</v>
      </c>
      <c r="G6" s="73"/>
      <c r="H6" s="73" t="s">
        <v>5</v>
      </c>
      <c r="I6" s="73"/>
      <c r="J6" s="73"/>
      <c r="K6" s="73" t="s">
        <v>5</v>
      </c>
      <c r="L6" s="73"/>
      <c r="M6" s="73"/>
      <c r="N6" s="73" t="s">
        <v>5</v>
      </c>
      <c r="O6" s="73"/>
      <c r="P6" s="73"/>
      <c r="Q6" s="73"/>
      <c r="R6" s="73" t="s">
        <v>5</v>
      </c>
      <c r="S6" s="73"/>
      <c r="T6" s="73"/>
      <c r="U6" s="73"/>
      <c r="V6" s="73" t="s">
        <v>5</v>
      </c>
      <c r="W6" s="73"/>
      <c r="X6" s="73"/>
      <c r="Y6" s="73" t="s">
        <v>5</v>
      </c>
      <c r="Z6" s="73"/>
      <c r="AA6" s="76"/>
      <c r="AB6" s="81"/>
      <c r="AC6" s="55" t="s">
        <v>7</v>
      </c>
      <c r="AE6" s="8" t="s">
        <v>18</v>
      </c>
      <c r="AF6" s="13" t="s">
        <v>19</v>
      </c>
      <c r="AG6" s="9" t="s">
        <v>20</v>
      </c>
    </row>
    <row r="7" spans="1:33" s="5" customFormat="1" ht="19.8" customHeight="1" x14ac:dyDescent="0.5">
      <c r="A7" s="78"/>
      <c r="B7" s="78"/>
      <c r="C7" s="73" t="s">
        <v>31</v>
      </c>
      <c r="D7" s="73"/>
      <c r="E7" s="73"/>
      <c r="F7" s="73" t="s">
        <v>33</v>
      </c>
      <c r="G7" s="73"/>
      <c r="H7" s="73" t="s">
        <v>34</v>
      </c>
      <c r="I7" s="73"/>
      <c r="J7" s="73"/>
      <c r="K7" s="73" t="s">
        <v>35</v>
      </c>
      <c r="L7" s="73"/>
      <c r="M7" s="73"/>
      <c r="N7" s="73" t="s">
        <v>36</v>
      </c>
      <c r="O7" s="73"/>
      <c r="P7" s="73"/>
      <c r="Q7" s="73"/>
      <c r="R7" s="73" t="s">
        <v>37</v>
      </c>
      <c r="S7" s="73"/>
      <c r="T7" s="73"/>
      <c r="U7" s="73"/>
      <c r="V7" s="73" t="s">
        <v>38</v>
      </c>
      <c r="W7" s="73"/>
      <c r="X7" s="73"/>
      <c r="Y7" s="73" t="s">
        <v>39</v>
      </c>
      <c r="Z7" s="73"/>
      <c r="AA7" s="76"/>
      <c r="AB7" s="81"/>
      <c r="AC7" s="56" t="s">
        <v>65</v>
      </c>
    </row>
    <row r="8" spans="1:33" s="5" customFormat="1" ht="19.8" customHeight="1" x14ac:dyDescent="0.5">
      <c r="A8" s="78"/>
      <c r="B8" s="78"/>
      <c r="C8" s="26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  <c r="Z8" s="2">
        <v>24</v>
      </c>
      <c r="AA8" s="21">
        <v>25</v>
      </c>
      <c r="AB8" s="82"/>
      <c r="AC8" s="55" t="s">
        <v>66</v>
      </c>
    </row>
    <row r="9" spans="1:33" s="5" customFormat="1" ht="20.399999999999999" customHeight="1" x14ac:dyDescent="0.5">
      <c r="A9" s="79"/>
      <c r="B9" s="23" t="s">
        <v>32</v>
      </c>
      <c r="C9" s="24">
        <v>1</v>
      </c>
      <c r="D9" s="22">
        <v>1</v>
      </c>
      <c r="E9" s="25">
        <v>2</v>
      </c>
      <c r="F9" s="25">
        <v>1</v>
      </c>
      <c r="G9" s="22">
        <v>2</v>
      </c>
      <c r="H9" s="22">
        <v>1</v>
      </c>
      <c r="I9" s="22">
        <v>1</v>
      </c>
      <c r="J9" s="22">
        <v>2</v>
      </c>
      <c r="K9" s="24">
        <v>1</v>
      </c>
      <c r="L9" s="22">
        <v>2</v>
      </c>
      <c r="M9" s="22">
        <v>1</v>
      </c>
      <c r="N9" s="24">
        <v>1</v>
      </c>
      <c r="O9" s="22">
        <v>1</v>
      </c>
      <c r="P9" s="25">
        <v>1</v>
      </c>
      <c r="Q9" s="22">
        <v>1</v>
      </c>
      <c r="R9" s="24">
        <v>1</v>
      </c>
      <c r="S9" s="22">
        <v>1</v>
      </c>
      <c r="T9" s="22">
        <v>1</v>
      </c>
      <c r="U9" s="25">
        <v>2</v>
      </c>
      <c r="V9" s="22">
        <v>1</v>
      </c>
      <c r="W9" s="22">
        <v>1</v>
      </c>
      <c r="X9" s="25">
        <v>2</v>
      </c>
      <c r="Y9" s="24">
        <v>1</v>
      </c>
      <c r="Z9" s="22">
        <v>1</v>
      </c>
      <c r="AA9" s="24">
        <v>2</v>
      </c>
      <c r="AB9" s="18">
        <v>32</v>
      </c>
      <c r="AC9" s="57" t="s">
        <v>57</v>
      </c>
      <c r="AD9" s="38" t="s">
        <v>59</v>
      </c>
      <c r="AE9" s="5" t="s">
        <v>25</v>
      </c>
    </row>
    <row r="10" spans="1:33" s="5" customFormat="1" ht="19.8" x14ac:dyDescent="0.5">
      <c r="A10" s="6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f>SUM(C10:AA10)</f>
        <v>0</v>
      </c>
      <c r="AC10" s="19" t="str">
        <f>IF(AB10&lt;8,"ปรับปรุง",IF(AB10&lt;16,"พอใช้",IF(AB10&lt;24,"ดี",IF(AB10&gt;=24,"ดีมาก",))))</f>
        <v>ปรับปรุง</v>
      </c>
      <c r="AD10" s="38" t="s">
        <v>60</v>
      </c>
      <c r="AE10" s="5" t="s">
        <v>40</v>
      </c>
    </row>
    <row r="11" spans="1:33" s="5" customFormat="1" ht="19.8" x14ac:dyDescent="0.5">
      <c r="A11" s="6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f t="shared" ref="AB11:AB39" si="0">SUM(C11:AA11)</f>
        <v>0</v>
      </c>
      <c r="AC11" s="19" t="str">
        <f t="shared" ref="AC11:AC40" si="1">IF(AB11&lt;8,"ปรับปรุง",IF(AB11&lt;16,"พอใช้",IF(AB11&lt;24,"ดี",IF(AB11&gt;=24,"ดีมาก",))))</f>
        <v>ปรับปรุง</v>
      </c>
      <c r="AD11" s="38" t="s">
        <v>61</v>
      </c>
      <c r="AE11" s="5" t="s">
        <v>27</v>
      </c>
    </row>
    <row r="12" spans="1:33" s="5" customFormat="1" ht="19.8" x14ac:dyDescent="0.5">
      <c r="A12" s="6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f t="shared" si="0"/>
        <v>0</v>
      </c>
      <c r="AC12" s="19" t="str">
        <f t="shared" si="1"/>
        <v>ปรับปรุง</v>
      </c>
    </row>
    <row r="13" spans="1:33" s="5" customFormat="1" ht="19.8" x14ac:dyDescent="0.5">
      <c r="A13" s="6">
        <v>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f t="shared" si="0"/>
        <v>0</v>
      </c>
      <c r="AC13" s="19" t="str">
        <f t="shared" si="1"/>
        <v>ปรับปรุง</v>
      </c>
    </row>
    <row r="14" spans="1:33" s="5" customFormat="1" ht="19.8" x14ac:dyDescent="0.5">
      <c r="A14" s="6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f t="shared" si="0"/>
        <v>0</v>
      </c>
      <c r="AC14" s="19" t="str">
        <f t="shared" si="1"/>
        <v>ปรับปรุง</v>
      </c>
    </row>
    <row r="15" spans="1:33" s="5" customFormat="1" ht="19.8" x14ac:dyDescent="0.5">
      <c r="A15" s="6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f t="shared" si="0"/>
        <v>0</v>
      </c>
      <c r="AC15" s="19" t="str">
        <f t="shared" si="1"/>
        <v>ปรับปรุง</v>
      </c>
    </row>
    <row r="16" spans="1:33" s="5" customFormat="1" ht="19.8" x14ac:dyDescent="0.5">
      <c r="A16" s="6">
        <v>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f t="shared" si="0"/>
        <v>0</v>
      </c>
      <c r="AC16" s="19" t="str">
        <f t="shared" si="1"/>
        <v>ปรับปรุง</v>
      </c>
    </row>
    <row r="17" spans="1:30" s="5" customFormat="1" ht="19.8" x14ac:dyDescent="0.5">
      <c r="A17" s="16">
        <v>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6">
        <f t="shared" si="0"/>
        <v>0</v>
      </c>
      <c r="AC17" s="19" t="str">
        <f t="shared" si="1"/>
        <v>ปรับปรุง</v>
      </c>
    </row>
    <row r="18" spans="1:30" s="5" customFormat="1" ht="19.8" x14ac:dyDescent="0.5">
      <c r="A18" s="6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f t="shared" si="0"/>
        <v>0</v>
      </c>
      <c r="AC18" s="19" t="str">
        <f t="shared" si="1"/>
        <v>ปรับปรุง</v>
      </c>
    </row>
    <row r="19" spans="1:30" s="5" customFormat="1" ht="19.8" x14ac:dyDescent="0.5">
      <c r="A19" s="6">
        <v>10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f t="shared" si="0"/>
        <v>0</v>
      </c>
      <c r="AC19" s="19" t="str">
        <f t="shared" si="1"/>
        <v>ปรับปรุง</v>
      </c>
    </row>
    <row r="20" spans="1:30" ht="19.8" x14ac:dyDescent="0.5">
      <c r="A20" s="6">
        <v>11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6">
        <f t="shared" si="0"/>
        <v>0</v>
      </c>
      <c r="AC20" s="19" t="str">
        <f t="shared" si="1"/>
        <v>ปรับปรุง</v>
      </c>
      <c r="AD20" s="37"/>
    </row>
    <row r="21" spans="1:30" ht="19.8" x14ac:dyDescent="0.5">
      <c r="A21" s="6">
        <v>12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6">
        <f t="shared" si="0"/>
        <v>0</v>
      </c>
      <c r="AC21" s="19" t="str">
        <f t="shared" si="1"/>
        <v>ปรับปรุง</v>
      </c>
      <c r="AD21" s="37"/>
    </row>
    <row r="22" spans="1:30" ht="19.8" x14ac:dyDescent="0.5">
      <c r="A22" s="6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6">
        <f t="shared" si="0"/>
        <v>0</v>
      </c>
      <c r="AC22" s="19" t="str">
        <f t="shared" si="1"/>
        <v>ปรับปรุง</v>
      </c>
      <c r="AD22" s="37"/>
    </row>
    <row r="23" spans="1:30" ht="19.8" x14ac:dyDescent="0.5">
      <c r="A23" s="6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6">
        <f t="shared" si="0"/>
        <v>0</v>
      </c>
      <c r="AC23" s="19" t="str">
        <f t="shared" si="1"/>
        <v>ปรับปรุง</v>
      </c>
      <c r="AD23" s="37"/>
    </row>
    <row r="24" spans="1:30" ht="19.8" x14ac:dyDescent="0.5">
      <c r="A24" s="6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6">
        <f t="shared" si="0"/>
        <v>0</v>
      </c>
      <c r="AC24" s="19" t="str">
        <f t="shared" si="1"/>
        <v>ปรับปรุง</v>
      </c>
      <c r="AD24" s="37"/>
    </row>
    <row r="25" spans="1:30" ht="19.8" x14ac:dyDescent="0.5">
      <c r="A25" s="6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6">
        <f t="shared" si="0"/>
        <v>0</v>
      </c>
      <c r="AC25" s="19" t="str">
        <f t="shared" si="1"/>
        <v>ปรับปรุง</v>
      </c>
      <c r="AD25" s="37"/>
    </row>
    <row r="26" spans="1:30" ht="19.8" x14ac:dyDescent="0.5">
      <c r="A26" s="6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6">
        <f t="shared" si="0"/>
        <v>0</v>
      </c>
      <c r="AC26" s="19" t="str">
        <f t="shared" si="1"/>
        <v>ปรับปรุง</v>
      </c>
      <c r="AD26" s="37"/>
    </row>
    <row r="27" spans="1:30" ht="19.8" x14ac:dyDescent="0.5">
      <c r="A27" s="6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6">
        <f t="shared" si="0"/>
        <v>0</v>
      </c>
      <c r="AC27" s="19" t="str">
        <f t="shared" si="1"/>
        <v>ปรับปรุง</v>
      </c>
      <c r="AD27" s="37"/>
    </row>
    <row r="28" spans="1:30" ht="19.8" x14ac:dyDescent="0.5">
      <c r="A28" s="6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6">
        <f t="shared" si="0"/>
        <v>0</v>
      </c>
      <c r="AC28" s="19" t="str">
        <f t="shared" si="1"/>
        <v>ปรับปรุง</v>
      </c>
      <c r="AD28" s="37"/>
    </row>
    <row r="29" spans="1:30" ht="19.8" x14ac:dyDescent="0.5">
      <c r="A29" s="6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6">
        <f t="shared" si="0"/>
        <v>0</v>
      </c>
      <c r="AC29" s="19" t="str">
        <f t="shared" si="1"/>
        <v>ปรับปรุง</v>
      </c>
      <c r="AD29" s="37"/>
    </row>
    <row r="30" spans="1:30" ht="19.8" x14ac:dyDescent="0.5">
      <c r="A30" s="6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6">
        <f t="shared" si="0"/>
        <v>0</v>
      </c>
      <c r="AC30" s="19" t="str">
        <f t="shared" si="1"/>
        <v>ปรับปรุง</v>
      </c>
      <c r="AD30" s="37"/>
    </row>
    <row r="31" spans="1:30" ht="19.8" x14ac:dyDescent="0.5">
      <c r="A31" s="6">
        <v>22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6">
        <f t="shared" si="0"/>
        <v>0</v>
      </c>
      <c r="AC31" s="19" t="str">
        <f t="shared" si="1"/>
        <v>ปรับปรุง</v>
      </c>
      <c r="AD31" s="37"/>
    </row>
    <row r="32" spans="1:30" ht="19.8" x14ac:dyDescent="0.5">
      <c r="A32" s="6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6">
        <f t="shared" si="0"/>
        <v>0</v>
      </c>
      <c r="AC32" s="19" t="str">
        <f t="shared" si="1"/>
        <v>ปรับปรุง</v>
      </c>
      <c r="AD32" s="37"/>
    </row>
    <row r="33" spans="1:30" ht="19.8" x14ac:dyDescent="0.5">
      <c r="A33" s="6">
        <v>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6">
        <f t="shared" si="0"/>
        <v>0</v>
      </c>
      <c r="AC33" s="19" t="str">
        <f t="shared" si="1"/>
        <v>ปรับปรุง</v>
      </c>
      <c r="AD33" s="37"/>
    </row>
    <row r="34" spans="1:30" ht="19.8" x14ac:dyDescent="0.5">
      <c r="A34" s="6">
        <v>25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6">
        <f t="shared" si="0"/>
        <v>0</v>
      </c>
      <c r="AC34" s="19" t="str">
        <f t="shared" si="1"/>
        <v>ปรับปรุง</v>
      </c>
      <c r="AD34" s="37"/>
    </row>
    <row r="35" spans="1:30" ht="19.8" x14ac:dyDescent="0.5">
      <c r="A35" s="6">
        <v>26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6">
        <f t="shared" si="0"/>
        <v>0</v>
      </c>
      <c r="AC35" s="19" t="str">
        <f t="shared" si="1"/>
        <v>ปรับปรุง</v>
      </c>
      <c r="AD35" s="37"/>
    </row>
    <row r="36" spans="1:30" ht="19.8" x14ac:dyDescent="0.5">
      <c r="A36" s="6">
        <v>27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6">
        <f t="shared" si="0"/>
        <v>0</v>
      </c>
      <c r="AC36" s="19" t="str">
        <f t="shared" si="1"/>
        <v>ปรับปรุง</v>
      </c>
      <c r="AD36" s="37"/>
    </row>
    <row r="37" spans="1:30" ht="19.8" x14ac:dyDescent="0.5">
      <c r="A37" s="6">
        <v>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6">
        <f t="shared" si="0"/>
        <v>0</v>
      </c>
      <c r="AC37" s="19" t="str">
        <f t="shared" si="1"/>
        <v>ปรับปรุง</v>
      </c>
      <c r="AD37" s="37"/>
    </row>
    <row r="38" spans="1:30" ht="19.8" x14ac:dyDescent="0.5">
      <c r="A38" s="6">
        <v>29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6">
        <f t="shared" si="0"/>
        <v>0</v>
      </c>
      <c r="AC38" s="19" t="str">
        <f t="shared" si="1"/>
        <v>ปรับปรุง</v>
      </c>
      <c r="AD38" s="37"/>
    </row>
    <row r="39" spans="1:30" ht="19.8" x14ac:dyDescent="0.5">
      <c r="A39" s="6">
        <v>30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6">
        <f t="shared" si="0"/>
        <v>0</v>
      </c>
      <c r="AC39" s="19" t="str">
        <f t="shared" si="1"/>
        <v>ปรับปรุง</v>
      </c>
      <c r="AD39" s="37"/>
    </row>
    <row r="40" spans="1:30" s="15" customFormat="1" ht="23.4" x14ac:dyDescent="0.6">
      <c r="A40" s="74" t="s">
        <v>64</v>
      </c>
      <c r="B40" s="75"/>
      <c r="C40" s="49">
        <f>SUM(C10:C39)</f>
        <v>0</v>
      </c>
      <c r="D40" s="49">
        <f t="shared" ref="D40:AA40" si="2">SUM(D10:D39)</f>
        <v>0</v>
      </c>
      <c r="E40" s="49">
        <f t="shared" si="2"/>
        <v>0</v>
      </c>
      <c r="F40" s="49">
        <f t="shared" si="2"/>
        <v>0</v>
      </c>
      <c r="G40" s="49">
        <f t="shared" si="2"/>
        <v>0</v>
      </c>
      <c r="H40" s="49">
        <f t="shared" si="2"/>
        <v>0</v>
      </c>
      <c r="I40" s="49">
        <f t="shared" si="2"/>
        <v>0</v>
      </c>
      <c r="J40" s="49">
        <f t="shared" si="2"/>
        <v>0</v>
      </c>
      <c r="K40" s="49">
        <f t="shared" si="2"/>
        <v>0</v>
      </c>
      <c r="L40" s="49">
        <f t="shared" si="2"/>
        <v>0</v>
      </c>
      <c r="M40" s="49">
        <f t="shared" si="2"/>
        <v>0</v>
      </c>
      <c r="N40" s="49">
        <f t="shared" si="2"/>
        <v>0</v>
      </c>
      <c r="O40" s="49">
        <f t="shared" si="2"/>
        <v>0</v>
      </c>
      <c r="P40" s="49">
        <f t="shared" si="2"/>
        <v>0</v>
      </c>
      <c r="Q40" s="49">
        <f t="shared" si="2"/>
        <v>0</v>
      </c>
      <c r="R40" s="49">
        <f t="shared" si="2"/>
        <v>0</v>
      </c>
      <c r="S40" s="49">
        <f t="shared" si="2"/>
        <v>0</v>
      </c>
      <c r="T40" s="49">
        <f t="shared" si="2"/>
        <v>0</v>
      </c>
      <c r="U40" s="49">
        <f t="shared" si="2"/>
        <v>0</v>
      </c>
      <c r="V40" s="49">
        <f t="shared" si="2"/>
        <v>0</v>
      </c>
      <c r="W40" s="49">
        <f t="shared" si="2"/>
        <v>0</v>
      </c>
      <c r="X40" s="49">
        <f t="shared" si="2"/>
        <v>0</v>
      </c>
      <c r="Y40" s="49">
        <f t="shared" si="2"/>
        <v>0</v>
      </c>
      <c r="Z40" s="49">
        <f t="shared" si="2"/>
        <v>0</v>
      </c>
      <c r="AA40" s="49">
        <f t="shared" si="2"/>
        <v>0</v>
      </c>
      <c r="AB40" s="58">
        <f>AVERAGE(AB10:AB39)</f>
        <v>0</v>
      </c>
      <c r="AC40" s="19" t="str">
        <f t="shared" si="1"/>
        <v>ปรับปรุง</v>
      </c>
    </row>
    <row r="45" spans="1:30" x14ac:dyDescent="0.25">
      <c r="B45" t="s">
        <v>82</v>
      </c>
    </row>
    <row r="46" spans="1:30" x14ac:dyDescent="0.25">
      <c r="B46" s="71" t="s">
        <v>78</v>
      </c>
    </row>
    <row r="47" spans="1:30" x14ac:dyDescent="0.25">
      <c r="B47" t="s">
        <v>83</v>
      </c>
    </row>
  </sheetData>
  <mergeCells count="24">
    <mergeCell ref="A40:B40"/>
    <mergeCell ref="Y6:AA6"/>
    <mergeCell ref="Y7:AA7"/>
    <mergeCell ref="A5:A9"/>
    <mergeCell ref="AB5:AB8"/>
    <mergeCell ref="K7:M7"/>
    <mergeCell ref="N6:Q6"/>
    <mergeCell ref="N7:Q7"/>
    <mergeCell ref="R6:U6"/>
    <mergeCell ref="R7:U7"/>
    <mergeCell ref="V6:X6"/>
    <mergeCell ref="V7:X7"/>
    <mergeCell ref="B5:B8"/>
    <mergeCell ref="C5:AA5"/>
    <mergeCell ref="C6:E6"/>
    <mergeCell ref="C7:E7"/>
    <mergeCell ref="F6:G6"/>
    <mergeCell ref="F7:G7"/>
    <mergeCell ref="H6:J6"/>
    <mergeCell ref="H7:J7"/>
    <mergeCell ref="K6:M6"/>
    <mergeCell ref="A1:AC1"/>
    <mergeCell ref="A2:AC2"/>
    <mergeCell ref="A3:AC3"/>
  </mergeCells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37" workbookViewId="0">
      <selection activeCell="B47" sqref="B47"/>
    </sheetView>
  </sheetViews>
  <sheetFormatPr defaultRowHeight="13.8" x14ac:dyDescent="0.25"/>
  <cols>
    <col min="1" max="1" width="4.296875" customWidth="1"/>
    <col min="2" max="2" width="19" customWidth="1"/>
    <col min="3" max="3" width="16.09765625" customWidth="1"/>
    <col min="4" max="4" width="17.796875" customWidth="1"/>
    <col min="5" max="5" width="16.8984375" customWidth="1"/>
    <col min="6" max="8" width="15.8984375" customWidth="1"/>
    <col min="10" max="12" width="23.19921875" customWidth="1"/>
  </cols>
  <sheetData>
    <row r="1" spans="1:12" s="4" customFormat="1" ht="24" thickBot="1" x14ac:dyDescent="0.65">
      <c r="A1" s="88" t="s">
        <v>23</v>
      </c>
      <c r="B1" s="88"/>
      <c r="C1" s="88"/>
      <c r="D1" s="88"/>
      <c r="E1" s="88"/>
      <c r="F1" s="88"/>
      <c r="G1" s="88"/>
      <c r="H1" s="88"/>
      <c r="J1" s="34" t="s">
        <v>42</v>
      </c>
      <c r="K1" s="32" t="s">
        <v>47</v>
      </c>
      <c r="L1" s="5"/>
    </row>
    <row r="2" spans="1:12" s="4" customFormat="1" ht="25.2" customHeight="1" thickBot="1" x14ac:dyDescent="0.45">
      <c r="A2" s="72" t="s">
        <v>0</v>
      </c>
      <c r="B2" s="72"/>
      <c r="C2" s="72"/>
      <c r="D2" s="72"/>
      <c r="E2" s="72"/>
      <c r="F2" s="72"/>
      <c r="G2" s="72"/>
      <c r="H2" s="72"/>
      <c r="J2" s="10" t="s">
        <v>8</v>
      </c>
      <c r="K2" s="12" t="s">
        <v>21</v>
      </c>
      <c r="L2" s="11" t="s">
        <v>9</v>
      </c>
    </row>
    <row r="3" spans="1:12" s="4" customFormat="1" ht="19.2" customHeight="1" thickBot="1" x14ac:dyDescent="0.45">
      <c r="A3" s="72" t="s">
        <v>1</v>
      </c>
      <c r="B3" s="72"/>
      <c r="C3" s="72"/>
      <c r="D3" s="72"/>
      <c r="E3" s="72"/>
      <c r="F3" s="72"/>
      <c r="G3" s="72"/>
      <c r="H3" s="72"/>
      <c r="J3" s="8" t="s">
        <v>10</v>
      </c>
      <c r="K3" s="13" t="s">
        <v>56</v>
      </c>
      <c r="L3" s="9" t="s">
        <v>12</v>
      </c>
    </row>
    <row r="4" spans="1:12" ht="19.2" customHeight="1" thickBot="1" x14ac:dyDescent="0.3">
      <c r="A4" s="60" t="s">
        <v>2</v>
      </c>
      <c r="J4" s="8" t="s">
        <v>13</v>
      </c>
      <c r="K4" s="13" t="s">
        <v>49</v>
      </c>
      <c r="L4" s="9" t="s">
        <v>15</v>
      </c>
    </row>
    <row r="5" spans="1:12" ht="19.2" customHeight="1" thickBot="1" x14ac:dyDescent="0.3">
      <c r="A5" s="60" t="s">
        <v>68</v>
      </c>
      <c r="J5" s="8" t="s">
        <v>16</v>
      </c>
      <c r="K5" s="13" t="s">
        <v>50</v>
      </c>
      <c r="L5" s="9" t="s">
        <v>17</v>
      </c>
    </row>
    <row r="6" spans="1:12" s="5" customFormat="1" ht="22.2" customHeight="1" thickBot="1" x14ac:dyDescent="0.55000000000000004">
      <c r="A6" s="77" t="s">
        <v>3</v>
      </c>
      <c r="B6" s="77" t="s">
        <v>4</v>
      </c>
      <c r="C6" s="83" t="s">
        <v>74</v>
      </c>
      <c r="D6" s="84"/>
      <c r="E6" s="84"/>
      <c r="F6" s="85" t="s">
        <v>62</v>
      </c>
      <c r="G6" s="86"/>
      <c r="H6" s="87"/>
      <c r="J6" s="8" t="s">
        <v>18</v>
      </c>
      <c r="K6" s="13" t="s">
        <v>51</v>
      </c>
      <c r="L6" s="9" t="s">
        <v>20</v>
      </c>
    </row>
    <row r="7" spans="1:12" s="5" customFormat="1" ht="22.8" customHeight="1" x14ac:dyDescent="0.5">
      <c r="A7" s="78"/>
      <c r="B7" s="78"/>
      <c r="C7" s="16" t="s">
        <v>25</v>
      </c>
      <c r="D7" s="16" t="s">
        <v>26</v>
      </c>
      <c r="E7" s="17" t="s">
        <v>27</v>
      </c>
      <c r="F7" s="41" t="s">
        <v>25</v>
      </c>
      <c r="G7" s="43" t="s">
        <v>26</v>
      </c>
      <c r="H7" s="45" t="s">
        <v>27</v>
      </c>
    </row>
    <row r="8" spans="1:12" s="5" customFormat="1" ht="19.8" customHeight="1" x14ac:dyDescent="0.6">
      <c r="A8" s="78"/>
      <c r="B8" s="79"/>
      <c r="C8" s="14" t="s">
        <v>28</v>
      </c>
      <c r="D8" s="20" t="s">
        <v>29</v>
      </c>
      <c r="E8" s="39" t="s">
        <v>30</v>
      </c>
      <c r="F8" s="42" t="s">
        <v>28</v>
      </c>
      <c r="G8" s="44" t="s">
        <v>29</v>
      </c>
      <c r="H8" s="46" t="s">
        <v>30</v>
      </c>
    </row>
    <row r="9" spans="1:12" s="5" customFormat="1" ht="24" thickBot="1" x14ac:dyDescent="0.65">
      <c r="A9" s="79"/>
      <c r="B9" s="27" t="s">
        <v>41</v>
      </c>
      <c r="C9" s="29">
        <f>SUM(ม.1รายบุคคล!C9,ม.1รายบุคคล!K9,ม.1รายบุคคล!N9,ม.1รายบุคคล!R9,ม.1รายบุคคล!Y9,ม.1รายบุคคล!AA9)</f>
        <v>7</v>
      </c>
      <c r="D9" s="31">
        <f>SUM(ม.1รายบุคคล!D9,ม.1รายบุคคล!G9:J9,ม.1รายบุคคล!L9:M9,ม.1รายบุคคล!O9,ม.1รายบุคคล!Q9,ม.1รายบุคคล!S9:T9,ม.1รายบุคคล!V9:W9,ม.1รายบุคคล!Z9)</f>
        <v>17</v>
      </c>
      <c r="E9" s="40">
        <f>SUM(ม.1รายบุคคล!E9:F9,ม.1รายบุคคล!P9,ม.1รายบุคคล!U9,ม.1รายบุคคล!X9)</f>
        <v>8</v>
      </c>
      <c r="F9" s="28"/>
      <c r="G9" s="30"/>
      <c r="H9" s="47"/>
      <c r="J9" s="33" t="s">
        <v>43</v>
      </c>
      <c r="K9" s="36" t="s">
        <v>46</v>
      </c>
    </row>
    <row r="10" spans="1:12" s="5" customFormat="1" ht="20.399999999999999" thickBot="1" x14ac:dyDescent="0.55000000000000004">
      <c r="A10" s="6">
        <v>1</v>
      </c>
      <c r="B10" s="27">
        <f>((((ม.1รายบุคคล!B10))))</f>
        <v>0</v>
      </c>
      <c r="C10" s="6">
        <f>SUM(ม.1รายบุคคล!C10,ม.1รายบุคคล!K10,ม.1รายบุคคล!N10,ม.1รายบุคคล!R10,ม.1รายบุคคล!Y10,ม.1รายบุคคล!AA10)</f>
        <v>0</v>
      </c>
      <c r="D10" s="6">
        <f>SUM(ม.1รายบุคคล!D10,ม.1รายบุคคล!G10,ม.1รายบุคคล!H10,ม.1รายบุคคล!H10,ม.1รายบุคคล!H10,ม.1รายบุคคล!I10,ม.1รายบุคคล!J10,ม.1รายบุคคล!L10,ม.1รายบุคคล!M10,ม.1รายบุคคล!O10,ม.1รายบุคคล!Q10,ม.1รายบุคคล!S10,ม.1รายบุคคล!T10,ม.1รายบุคคล!V10,ม.1รายบุคคล!W10,ม.1รายบุคคล!Z10)</f>
        <v>0</v>
      </c>
      <c r="E10" s="6">
        <f>SUM(ม.1รายบุคคล!E10:F10,ม.1รายบุคคล!P10,ม.1รายบุคคล!U10,ม.1รายบุคคล!X10)</f>
        <v>0</v>
      </c>
      <c r="F10" s="14" t="str">
        <f>IF(C10&lt;2,"ปรับปรุง",IF(C10&lt;4,"พอใช้",IF(C10&lt;6,"ดี",IF(C10&gt;=6,"ดีมาก",))))</f>
        <v>ปรับปรุง</v>
      </c>
      <c r="G10" s="14" t="str">
        <f>IF(D10&lt;4,"ปรับปรุง",IF(D10&lt;9,"พอใช้",IF(D10&lt;13,"ดี",IF(D10&gt;=13,"ดีมาก",))))</f>
        <v>ปรับปรุง</v>
      </c>
      <c r="H10" s="48" t="str">
        <f>IF(E10&lt;2,"ปรับปรุง",IF(E10&lt;4,"พอใช้",IF(E10&lt;6,"ดี",IF(E10&gt;=6,"ดีมาก",))))</f>
        <v>ปรับปรุง</v>
      </c>
      <c r="J10" s="10" t="s">
        <v>8</v>
      </c>
      <c r="K10" s="12" t="s">
        <v>21</v>
      </c>
      <c r="L10" s="11" t="s">
        <v>9</v>
      </c>
    </row>
    <row r="11" spans="1:12" s="5" customFormat="1" ht="20.399999999999999" thickBot="1" x14ac:dyDescent="0.55000000000000004">
      <c r="A11" s="6">
        <v>2</v>
      </c>
      <c r="B11" s="27">
        <f>((((ม.1รายบุคคล!B11))))</f>
        <v>0</v>
      </c>
      <c r="C11" s="6">
        <f>SUM(ม.1รายบุคคล!C11,ม.1รายบุคคล!K11,ม.1รายบุคคล!N11,ม.1รายบุคคล!R11,ม.1รายบุคคล!Y11,ม.1รายบุคคล!AA11)</f>
        <v>0</v>
      </c>
      <c r="D11" s="6">
        <f>SUM(ม.1รายบุคคล!D11,ม.1รายบุคคล!G11,ม.1รายบุคคล!H11,ม.1รายบุคคล!H11,ม.1รายบุคคล!H11,ม.1รายบุคคล!I11,ม.1รายบุคคล!J11,ม.1รายบุคคล!L11,ม.1รายบุคคล!M11,ม.1รายบุคคล!O11,ม.1รายบุคคล!Q11,ม.1รายบุคคล!S11,ม.1รายบุคคล!T11,ม.1รายบุคคล!V11,ม.1รายบุคคล!W11,ม.1รายบุคคล!Z11)</f>
        <v>0</v>
      </c>
      <c r="E11" s="6">
        <f>SUM(ม.1รายบุคคล!E11:F11,ม.1รายบุคคล!P11,ม.1รายบุคคล!U11,ม.1รายบุคคล!X11)</f>
        <v>0</v>
      </c>
      <c r="F11" s="14" t="str">
        <f t="shared" ref="F11:F40" si="0">IF(C11&lt;2,"ปรับปรุง",IF(C11&lt;4,"พอใช้",IF(C11&lt;6,"ดี",IF(C11&gt;=6,"ดีมาก",))))</f>
        <v>ปรับปรุง</v>
      </c>
      <c r="G11" s="14" t="str">
        <f t="shared" ref="G11:G40" si="1">IF(D11&lt;4,"ปรับปรุง",IF(D11&lt;9,"พอใช้",IF(D11&lt;13,"ดี",IF(D11&gt;=13,"ดีมาก",))))</f>
        <v>ปรับปรุง</v>
      </c>
      <c r="H11" s="48" t="str">
        <f t="shared" ref="H11:H40" si="2">IF(E11&lt;2,"ปรับปรุง",IF(E11&lt;4,"พอใช้",IF(E11&lt;6,"ดี",IF(E11&gt;=6,"ดีมาก",))))</f>
        <v>ปรับปรุง</v>
      </c>
      <c r="J11" s="8" t="s">
        <v>10</v>
      </c>
      <c r="K11" s="13" t="s">
        <v>52</v>
      </c>
      <c r="L11" s="9" t="s">
        <v>12</v>
      </c>
    </row>
    <row r="12" spans="1:12" s="5" customFormat="1" ht="20.399999999999999" thickBot="1" x14ac:dyDescent="0.55000000000000004">
      <c r="A12" s="6">
        <v>3</v>
      </c>
      <c r="B12" s="27">
        <f>((((ม.1รายบุคคล!B12))))</f>
        <v>0</v>
      </c>
      <c r="C12" s="6">
        <f>SUM(ม.1รายบุคคล!C12,ม.1รายบุคคล!K12,ม.1รายบุคคล!N12,ม.1รายบุคคล!R12,ม.1รายบุคคล!Y12,ม.1รายบุคคล!AA12)</f>
        <v>0</v>
      </c>
      <c r="D12" s="6">
        <f>SUM(ม.1รายบุคคล!D12,ม.1รายบุคคล!G12,ม.1รายบุคคล!H12,ม.1รายบุคคล!H12,ม.1รายบุคคล!H12,ม.1รายบุคคล!I12,ม.1รายบุคคล!J12,ม.1รายบุคคล!L12,ม.1รายบุคคล!M12,ม.1รายบุคคล!O12,ม.1รายบุคคล!Q12,ม.1รายบุคคล!S12,ม.1รายบุคคล!T12,ม.1รายบุคคล!V12,ม.1รายบุคคล!W12,ม.1รายบุคคล!Z12)</f>
        <v>0</v>
      </c>
      <c r="E12" s="6">
        <f>SUM(ม.1รายบุคคล!E12:F12,ม.1รายบุคคล!P12,ม.1รายบุคคล!U12,ม.1รายบุคคล!X12)</f>
        <v>0</v>
      </c>
      <c r="F12" s="14" t="str">
        <f t="shared" si="0"/>
        <v>ปรับปรุง</v>
      </c>
      <c r="G12" s="14" t="str">
        <f t="shared" si="1"/>
        <v>ปรับปรุง</v>
      </c>
      <c r="H12" s="48" t="str">
        <f t="shared" si="2"/>
        <v>ปรับปรุง</v>
      </c>
      <c r="J12" s="8" t="s">
        <v>13</v>
      </c>
      <c r="K12" s="13" t="s">
        <v>53</v>
      </c>
      <c r="L12" s="9" t="s">
        <v>15</v>
      </c>
    </row>
    <row r="13" spans="1:12" s="5" customFormat="1" ht="20.399999999999999" thickBot="1" x14ac:dyDescent="0.55000000000000004">
      <c r="A13" s="6">
        <v>4</v>
      </c>
      <c r="B13" s="27">
        <f>((((ม.1รายบุคคล!B13))))</f>
        <v>0</v>
      </c>
      <c r="C13" s="6">
        <f>SUM(ม.1รายบุคคล!C13,ม.1รายบุคคล!K13,ม.1รายบุคคล!N13,ม.1รายบุคคล!R13,ม.1รายบุคคล!Y13,ม.1รายบุคคล!AA13)</f>
        <v>0</v>
      </c>
      <c r="D13" s="6">
        <f>SUM(ม.1รายบุคคล!D13,ม.1รายบุคคล!G13,ม.1รายบุคคล!H13,ม.1รายบุคคล!H13,ม.1รายบุคคล!H13,ม.1รายบุคคล!I13,ม.1รายบุคคล!J13,ม.1รายบุคคล!L13,ม.1รายบุคคล!M13,ม.1รายบุคคล!O13,ม.1รายบุคคล!Q13,ม.1รายบุคคล!S13,ม.1รายบุคคล!T13,ม.1รายบุคคล!V13,ม.1รายบุคคล!W13,ม.1รายบุคคล!Z13)</f>
        <v>0</v>
      </c>
      <c r="E13" s="6">
        <f>SUM(ม.1รายบุคคล!E13:F13,ม.1รายบุคคล!P13,ม.1รายบุคคล!U13,ม.1รายบุคคล!X13)</f>
        <v>0</v>
      </c>
      <c r="F13" s="14" t="str">
        <f t="shared" si="0"/>
        <v>ปรับปรุง</v>
      </c>
      <c r="G13" s="14" t="str">
        <f t="shared" si="1"/>
        <v>ปรับปรุง</v>
      </c>
      <c r="H13" s="48" t="str">
        <f t="shared" si="2"/>
        <v>ปรับปรุง</v>
      </c>
      <c r="J13" s="8" t="s">
        <v>16</v>
      </c>
      <c r="K13" s="13" t="s">
        <v>54</v>
      </c>
      <c r="L13" s="9" t="s">
        <v>17</v>
      </c>
    </row>
    <row r="14" spans="1:12" s="5" customFormat="1" ht="20.399999999999999" thickBot="1" x14ac:dyDescent="0.55000000000000004">
      <c r="A14" s="6">
        <v>5</v>
      </c>
      <c r="B14" s="27">
        <f>((((ม.1รายบุคคล!B14))))</f>
        <v>0</v>
      </c>
      <c r="C14" s="6">
        <f>SUM(ม.1รายบุคคล!C14,ม.1รายบุคคล!K14,ม.1รายบุคคล!N14,ม.1รายบุคคล!R14,ม.1รายบุคคล!Y14,ม.1รายบุคคล!AA14)</f>
        <v>0</v>
      </c>
      <c r="D14" s="6">
        <f>SUM(ม.1รายบุคคล!D14,ม.1รายบุคคล!G14,ม.1รายบุคคล!H14,ม.1รายบุคคล!H14,ม.1รายบุคคล!H14,ม.1รายบุคคล!I14,ม.1รายบุคคล!J14,ม.1รายบุคคล!L14,ม.1รายบุคคล!M14,ม.1รายบุคคล!O14,ม.1รายบุคคล!Q14,ม.1รายบุคคล!S14,ม.1รายบุคคล!T14,ม.1รายบุคคล!V14,ม.1รายบุคคล!W14,ม.1รายบุคคล!Z14)</f>
        <v>0</v>
      </c>
      <c r="E14" s="6">
        <f>SUM(ม.1รายบุคคล!E14:F14,ม.1รายบุคคล!P14,ม.1รายบุคคล!U14,ม.1รายบุคคล!X14)</f>
        <v>0</v>
      </c>
      <c r="F14" s="14" t="str">
        <f t="shared" si="0"/>
        <v>ปรับปรุง</v>
      </c>
      <c r="G14" s="14" t="str">
        <f t="shared" si="1"/>
        <v>ปรับปรุง</v>
      </c>
      <c r="H14" s="48" t="str">
        <f t="shared" si="2"/>
        <v>ปรับปรุง</v>
      </c>
      <c r="J14" s="8" t="s">
        <v>18</v>
      </c>
      <c r="K14" s="13" t="s">
        <v>55</v>
      </c>
      <c r="L14" s="9" t="s">
        <v>20</v>
      </c>
    </row>
    <row r="15" spans="1:12" s="5" customFormat="1" ht="19.8" x14ac:dyDescent="0.5">
      <c r="A15" s="6">
        <v>6</v>
      </c>
      <c r="B15" s="27">
        <f>((((ม.1รายบุคคล!B15))))</f>
        <v>0</v>
      </c>
      <c r="C15" s="6">
        <f>SUM(ม.1รายบุคคล!C15,ม.1รายบุคคล!K15,ม.1รายบุคคล!N15,ม.1รายบุคคล!R15,ม.1รายบุคคล!Y15,ม.1รายบุคคล!AA15)</f>
        <v>0</v>
      </c>
      <c r="D15" s="6">
        <f>SUM(ม.1รายบุคคล!D15,ม.1รายบุคคล!G15,ม.1รายบุคคล!H15,ม.1รายบุคคล!H15,ม.1รายบุคคล!H15,ม.1รายบุคคล!I15,ม.1รายบุคคล!J15,ม.1รายบุคคล!L15,ม.1รายบุคคล!M15,ม.1รายบุคคล!O15,ม.1รายบุคคล!Q15,ม.1รายบุคคล!S15,ม.1รายบุคคล!T15,ม.1รายบุคคล!V15,ม.1รายบุคคล!W15,ม.1รายบุคคล!Z15)</f>
        <v>0</v>
      </c>
      <c r="E15" s="6">
        <f>SUM(ม.1รายบุคคล!E15:F15,ม.1รายบุคคล!P15,ม.1รายบุคคล!U15,ม.1รายบุคคล!X15)</f>
        <v>0</v>
      </c>
      <c r="F15" s="14" t="str">
        <f t="shared" si="0"/>
        <v>ปรับปรุง</v>
      </c>
      <c r="G15" s="14" t="str">
        <f t="shared" si="1"/>
        <v>ปรับปรุง</v>
      </c>
      <c r="H15" s="48" t="str">
        <f t="shared" si="2"/>
        <v>ปรับปรุง</v>
      </c>
      <c r="J15"/>
      <c r="K15"/>
      <c r="L15"/>
    </row>
    <row r="16" spans="1:12" s="5" customFormat="1" ht="19.8" x14ac:dyDescent="0.5">
      <c r="A16" s="6">
        <v>7</v>
      </c>
      <c r="B16" s="27">
        <f>((((ม.1รายบุคคล!B16))))</f>
        <v>0</v>
      </c>
      <c r="C16" s="6">
        <f>SUM(ม.1รายบุคคล!C16,ม.1รายบุคคล!K16,ม.1รายบุคคล!N16,ม.1รายบุคคล!R16,ม.1รายบุคคล!Y16,ม.1รายบุคคล!AA16)</f>
        <v>0</v>
      </c>
      <c r="D16" s="6">
        <f>SUM(ม.1รายบุคคล!D16,ม.1รายบุคคล!G16,ม.1รายบุคคล!H16,ม.1รายบุคคล!H16,ม.1รายบุคคล!H16,ม.1รายบุคคล!I16,ม.1รายบุคคล!J16,ม.1รายบุคคล!L16,ม.1รายบุคคล!M16,ม.1รายบุคคล!O16,ม.1รายบุคคล!Q16,ม.1รายบุคคล!S16,ม.1รายบุคคล!T16,ม.1รายบุคคล!V16,ม.1รายบุคคล!W16,ม.1รายบุคคล!Z16)</f>
        <v>0</v>
      </c>
      <c r="E16" s="6">
        <f>SUM(ม.1รายบุคคล!E16:F16,ม.1รายบุคคล!P16,ม.1รายบุคคล!U16,ม.1รายบุคคล!X16)</f>
        <v>0</v>
      </c>
      <c r="F16" s="14" t="str">
        <f t="shared" si="0"/>
        <v>ปรับปรุง</v>
      </c>
      <c r="G16" s="14" t="str">
        <f t="shared" si="1"/>
        <v>ปรับปรุง</v>
      </c>
      <c r="H16" s="48" t="str">
        <f t="shared" si="2"/>
        <v>ปรับปรุง</v>
      </c>
      <c r="J16"/>
      <c r="K16"/>
      <c r="L16"/>
    </row>
    <row r="17" spans="1:12" s="5" customFormat="1" ht="19.8" x14ac:dyDescent="0.5">
      <c r="A17" s="6">
        <v>8</v>
      </c>
      <c r="B17" s="27">
        <f>((((ม.1รายบุคคล!B17))))</f>
        <v>0</v>
      </c>
      <c r="C17" s="6">
        <f>SUM(ม.1รายบุคคล!C17,ม.1รายบุคคล!K17,ม.1รายบุคคล!N17,ม.1รายบุคคล!R17,ม.1รายบุคคล!Y17,ม.1รายบุคคล!AA17)</f>
        <v>0</v>
      </c>
      <c r="D17" s="6">
        <f>SUM(ม.1รายบุคคล!D17,ม.1รายบุคคล!G17,ม.1รายบุคคล!H17,ม.1รายบุคคล!H17,ม.1รายบุคคล!H17,ม.1รายบุคคล!I17,ม.1รายบุคคล!J17,ม.1รายบุคคล!L17,ม.1รายบุคคล!M17,ม.1รายบุคคล!O17,ม.1รายบุคคล!Q17,ม.1รายบุคคล!S17,ม.1รายบุคคล!T17,ม.1รายบุคคล!V17,ม.1รายบุคคล!W17,ม.1รายบุคคล!Z17)</f>
        <v>0</v>
      </c>
      <c r="E17" s="6">
        <f>SUM(ม.1รายบุคคล!E17:F17,ม.1รายบุคคล!P17,ม.1รายบุคคล!U17,ม.1รายบุคคล!X17)</f>
        <v>0</v>
      </c>
      <c r="F17" s="14" t="str">
        <f t="shared" si="0"/>
        <v>ปรับปรุง</v>
      </c>
      <c r="G17" s="14" t="str">
        <f t="shared" si="1"/>
        <v>ปรับปรุง</v>
      </c>
      <c r="H17" s="48" t="str">
        <f t="shared" si="2"/>
        <v>ปรับปรุง</v>
      </c>
      <c r="J17"/>
      <c r="K17"/>
      <c r="L17"/>
    </row>
    <row r="18" spans="1:12" s="5" customFormat="1" ht="20.399999999999999" thickBot="1" x14ac:dyDescent="0.55000000000000004">
      <c r="A18" s="6">
        <v>9</v>
      </c>
      <c r="B18" s="27">
        <f>((((ม.1รายบุคคล!B18))))</f>
        <v>0</v>
      </c>
      <c r="C18" s="6">
        <f>SUM(ม.1รายบุคคล!C18,ม.1รายบุคคล!K18,ม.1รายบุคคล!N18,ม.1รายบุคคล!R18,ม.1รายบุคคล!Y18,ม.1รายบุคคล!AA18)</f>
        <v>0</v>
      </c>
      <c r="D18" s="6">
        <f>SUM(ม.1รายบุคคล!D18,ม.1รายบุคคล!G18,ม.1รายบุคคล!H18,ม.1รายบุคคล!H18,ม.1รายบุคคล!H18,ม.1รายบุคคล!I18,ม.1รายบุคคล!J18,ม.1รายบุคคล!L18,ม.1รายบุคคล!M18,ม.1รายบุคคล!O18,ม.1รายบุคคล!Q18,ม.1รายบุคคล!S18,ม.1รายบุคคล!T18,ม.1รายบุคคล!V18,ม.1รายบุคคล!W18,ม.1รายบุคคล!Z18)</f>
        <v>0</v>
      </c>
      <c r="E18" s="6">
        <f>SUM(ม.1รายบุคคล!E18:F18,ม.1รายบุคคล!P18,ม.1รายบุคคล!U18,ม.1รายบุคคล!X18)</f>
        <v>0</v>
      </c>
      <c r="F18" s="14" t="str">
        <f t="shared" si="0"/>
        <v>ปรับปรุง</v>
      </c>
      <c r="G18" s="14" t="str">
        <f t="shared" si="1"/>
        <v>ปรับปรุง</v>
      </c>
      <c r="H18" s="48" t="str">
        <f t="shared" si="2"/>
        <v>ปรับปรุง</v>
      </c>
      <c r="J18" s="35" t="s">
        <v>44</v>
      </c>
      <c r="K18" t="s">
        <v>45</v>
      </c>
      <c r="L18"/>
    </row>
    <row r="19" spans="1:12" ht="20.399999999999999" thickBot="1" x14ac:dyDescent="0.55000000000000004">
      <c r="A19" s="6">
        <v>10</v>
      </c>
      <c r="B19" s="27">
        <f>((((ม.1รายบุคคล!B19))))</f>
        <v>0</v>
      </c>
      <c r="C19" s="6">
        <f>SUM(ม.1รายบุคคล!C19,ม.1รายบุคคล!K19,ม.1รายบุคคล!N19,ม.1รายบุคคล!R19,ม.1รายบุคคล!Y19,ม.1รายบุคคล!AA19)</f>
        <v>0</v>
      </c>
      <c r="D19" s="6">
        <f>SUM(ม.1รายบุคคล!D19,ม.1รายบุคคล!G19,ม.1รายบุคคล!H19,ม.1รายบุคคล!H19,ม.1รายบุคคล!H19,ม.1รายบุคคล!I19,ม.1รายบุคคล!J19,ม.1รายบุคคล!L19,ม.1รายบุคคล!M19,ม.1รายบุคคล!O19,ม.1รายบุคคล!Q19,ม.1รายบุคคล!S19,ม.1รายบุคคล!T19,ม.1รายบุคคล!V19,ม.1รายบุคคล!W19,ม.1รายบุคคล!Z19)</f>
        <v>0</v>
      </c>
      <c r="E19" s="6">
        <f>SUM(ม.1รายบุคคล!E19:F19,ม.1รายบุคคล!P19,ม.1รายบุคคล!U19,ม.1รายบุคคล!X19)</f>
        <v>0</v>
      </c>
      <c r="F19" s="14" t="str">
        <f t="shared" si="0"/>
        <v>ปรับปรุง</v>
      </c>
      <c r="G19" s="14" t="str">
        <f t="shared" si="1"/>
        <v>ปรับปรุง</v>
      </c>
      <c r="H19" s="48" t="str">
        <f t="shared" si="2"/>
        <v>ปรับปรุง</v>
      </c>
      <c r="J19" s="10" t="s">
        <v>8</v>
      </c>
      <c r="K19" s="12" t="s">
        <v>21</v>
      </c>
      <c r="L19" s="11" t="s">
        <v>9</v>
      </c>
    </row>
    <row r="20" spans="1:12" ht="20.399999999999999" thickBot="1" x14ac:dyDescent="0.55000000000000004">
      <c r="A20" s="6">
        <v>11</v>
      </c>
      <c r="B20" s="27">
        <f>((((ม.1รายบุคคล!B20))))</f>
        <v>0</v>
      </c>
      <c r="C20" s="6">
        <f>SUM(ม.1รายบุคคล!C20,ม.1รายบุคคล!K20,ม.1รายบุคคล!N20,ม.1รายบุคคล!R20,ม.1รายบุคคล!Y20,ม.1รายบุคคล!AA20)</f>
        <v>0</v>
      </c>
      <c r="D20" s="6">
        <f>SUM(ม.1รายบุคคล!D20,ม.1รายบุคคล!G20,ม.1รายบุคคล!H20,ม.1รายบุคคล!H20,ม.1รายบุคคล!H20,ม.1รายบุคคล!I20,ม.1รายบุคคล!J20,ม.1รายบุคคล!L20,ม.1รายบุคคล!M20,ม.1รายบุคคล!O20,ม.1รายบุคคล!Q20,ม.1รายบุคคล!S20,ม.1รายบุคคล!T20,ม.1รายบุคคล!V20,ม.1รายบุคคล!W20,ม.1รายบุคคล!Z20)</f>
        <v>0</v>
      </c>
      <c r="E20" s="6">
        <f>SUM(ม.1รายบุคคล!E20:F20,ม.1รายบุคคล!P20,ม.1รายบุคคล!U20,ม.1รายบุคคล!X20)</f>
        <v>0</v>
      </c>
      <c r="F20" s="14" t="str">
        <f t="shared" si="0"/>
        <v>ปรับปรุง</v>
      </c>
      <c r="G20" s="14" t="str">
        <f t="shared" si="1"/>
        <v>ปรับปรุง</v>
      </c>
      <c r="H20" s="48" t="str">
        <f t="shared" si="2"/>
        <v>ปรับปรุง</v>
      </c>
      <c r="J20" s="8" t="s">
        <v>10</v>
      </c>
      <c r="K20" s="13" t="s">
        <v>48</v>
      </c>
      <c r="L20" s="9" t="s">
        <v>12</v>
      </c>
    </row>
    <row r="21" spans="1:12" ht="20.399999999999999" thickBot="1" x14ac:dyDescent="0.55000000000000004">
      <c r="A21" s="6">
        <v>12</v>
      </c>
      <c r="B21" s="27">
        <f>((((ม.1รายบุคคล!B21))))</f>
        <v>0</v>
      </c>
      <c r="C21" s="6">
        <f>SUM(ม.1รายบุคคล!C21,ม.1รายบุคคล!K21,ม.1รายบุคคล!N21,ม.1รายบุคคล!R21,ม.1รายบุคคล!Y21,ม.1รายบุคคล!AA21)</f>
        <v>0</v>
      </c>
      <c r="D21" s="6">
        <f>SUM(ม.1รายบุคคล!D21,ม.1รายบุคคล!G21,ม.1รายบุคคล!H21,ม.1รายบุคคล!H21,ม.1รายบุคคล!H21,ม.1รายบุคคล!I21,ม.1รายบุคคล!J21,ม.1รายบุคคล!L21,ม.1รายบุคคล!M21,ม.1รายบุคคล!O21,ม.1รายบุคคล!Q21,ม.1รายบุคคล!S21,ม.1รายบุคคล!T21,ม.1รายบุคคล!V21,ม.1รายบุคคล!W21,ม.1รายบุคคล!Z21)</f>
        <v>0</v>
      </c>
      <c r="E21" s="6">
        <f>SUM(ม.1รายบุคคล!E21:F21,ม.1รายบุคคล!P21,ม.1รายบุคคล!U21,ม.1รายบุคคล!X21)</f>
        <v>0</v>
      </c>
      <c r="F21" s="14" t="str">
        <f t="shared" si="0"/>
        <v>ปรับปรุง</v>
      </c>
      <c r="G21" s="14" t="str">
        <f t="shared" si="1"/>
        <v>ปรับปรุง</v>
      </c>
      <c r="H21" s="48" t="str">
        <f t="shared" si="2"/>
        <v>ปรับปรุง</v>
      </c>
      <c r="J21" s="8" t="s">
        <v>13</v>
      </c>
      <c r="K21" s="13" t="s">
        <v>49</v>
      </c>
      <c r="L21" s="9" t="s">
        <v>15</v>
      </c>
    </row>
    <row r="22" spans="1:12" ht="20.399999999999999" thickBot="1" x14ac:dyDescent="0.55000000000000004">
      <c r="A22" s="6">
        <v>13</v>
      </c>
      <c r="B22" s="27">
        <f>((((ม.1รายบุคคล!B22))))</f>
        <v>0</v>
      </c>
      <c r="C22" s="6">
        <f>SUM(ม.1รายบุคคล!C22,ม.1รายบุคคล!K22,ม.1รายบุคคล!N22,ม.1รายบุคคล!R22,ม.1รายบุคคล!Y22,ม.1รายบุคคล!AA22)</f>
        <v>0</v>
      </c>
      <c r="D22" s="6">
        <f>SUM(ม.1รายบุคคล!D22,ม.1รายบุคคล!G22,ม.1รายบุคคล!H22,ม.1รายบุคคล!H22,ม.1รายบุคคล!H22,ม.1รายบุคคล!I22,ม.1รายบุคคล!J22,ม.1รายบุคคล!L22,ม.1รายบุคคล!M22,ม.1รายบุคคล!O22,ม.1รายบุคคล!Q22,ม.1รายบุคคล!S22,ม.1รายบุคคล!T22,ม.1รายบุคคล!V22,ม.1รายบุคคล!W22,ม.1รายบุคคล!Z22)</f>
        <v>0</v>
      </c>
      <c r="E22" s="6">
        <f>SUM(ม.1รายบุคคล!E22:F22,ม.1รายบุคคล!P22,ม.1รายบุคคล!U22,ม.1รายบุคคล!X22)</f>
        <v>0</v>
      </c>
      <c r="F22" s="14" t="str">
        <f t="shared" si="0"/>
        <v>ปรับปรุง</v>
      </c>
      <c r="G22" s="14" t="str">
        <f t="shared" si="1"/>
        <v>ปรับปรุง</v>
      </c>
      <c r="H22" s="48" t="str">
        <f t="shared" si="2"/>
        <v>ปรับปรุง</v>
      </c>
      <c r="J22" s="8" t="s">
        <v>16</v>
      </c>
      <c r="K22" s="13" t="s">
        <v>50</v>
      </c>
      <c r="L22" s="9" t="s">
        <v>17</v>
      </c>
    </row>
    <row r="23" spans="1:12" ht="20.399999999999999" thickBot="1" x14ac:dyDescent="0.55000000000000004">
      <c r="A23" s="6">
        <v>14</v>
      </c>
      <c r="B23" s="27">
        <f>((((ม.1รายบุคคล!B23))))</f>
        <v>0</v>
      </c>
      <c r="C23" s="6">
        <f>SUM(ม.1รายบุคคล!C23,ม.1รายบุคคล!K23,ม.1รายบุคคล!N23,ม.1รายบุคคล!R23,ม.1รายบุคคล!Y23,ม.1รายบุคคล!AA23)</f>
        <v>0</v>
      </c>
      <c r="D23" s="6">
        <f>SUM(ม.1รายบุคคล!D23,ม.1รายบุคคล!G23,ม.1รายบุคคล!H23,ม.1รายบุคคล!H23,ม.1รายบุคคล!H23,ม.1รายบุคคล!I23,ม.1รายบุคคล!J23,ม.1รายบุคคล!L23,ม.1รายบุคคล!M23,ม.1รายบุคคล!O23,ม.1รายบุคคล!Q23,ม.1รายบุคคล!S23,ม.1รายบุคคล!T23,ม.1รายบุคคล!V23,ม.1รายบุคคล!W23,ม.1รายบุคคล!Z23)</f>
        <v>0</v>
      </c>
      <c r="E23" s="6">
        <f>SUM(ม.1รายบุคคล!E23:F23,ม.1รายบุคคล!P23,ม.1รายบุคคล!U23,ม.1รายบุคคล!X23)</f>
        <v>0</v>
      </c>
      <c r="F23" s="14" t="str">
        <f t="shared" si="0"/>
        <v>ปรับปรุง</v>
      </c>
      <c r="G23" s="14" t="str">
        <f t="shared" si="1"/>
        <v>ปรับปรุง</v>
      </c>
      <c r="H23" s="48" t="str">
        <f t="shared" si="2"/>
        <v>ปรับปรุง</v>
      </c>
      <c r="J23" s="8" t="s">
        <v>18</v>
      </c>
      <c r="K23" s="13" t="s">
        <v>51</v>
      </c>
      <c r="L23" s="9" t="s">
        <v>20</v>
      </c>
    </row>
    <row r="24" spans="1:12" ht="19.8" x14ac:dyDescent="0.5">
      <c r="A24" s="6">
        <v>15</v>
      </c>
      <c r="B24" s="27">
        <f>((((ม.1รายบุคคล!B24))))</f>
        <v>0</v>
      </c>
      <c r="C24" s="6">
        <f>SUM(ม.1รายบุคคล!C24,ม.1รายบุคคล!K24,ม.1รายบุคคล!N24,ม.1รายบุคคล!R24,ม.1รายบุคคล!Y24,ม.1รายบุคคล!AA24)</f>
        <v>0</v>
      </c>
      <c r="D24" s="6">
        <f>SUM(ม.1รายบุคคล!D24,ม.1รายบุคคล!G24,ม.1รายบุคคล!H24,ม.1รายบุคคล!H24,ม.1รายบุคคล!H24,ม.1รายบุคคล!I24,ม.1รายบุคคล!J24,ม.1รายบุคคล!L24,ม.1รายบุคคล!M24,ม.1รายบุคคล!O24,ม.1รายบุคคล!Q24,ม.1รายบุคคล!S24,ม.1รายบุคคล!T24,ม.1รายบุคคล!V24,ม.1รายบุคคล!W24,ม.1รายบุคคล!Z24)</f>
        <v>0</v>
      </c>
      <c r="E24" s="6">
        <f>SUM(ม.1รายบุคคล!E24:F24,ม.1รายบุคคล!P24,ม.1รายบุคคล!U24,ม.1รายบุคคล!X24)</f>
        <v>0</v>
      </c>
      <c r="F24" s="14" t="str">
        <f t="shared" si="0"/>
        <v>ปรับปรุง</v>
      </c>
      <c r="G24" s="14" t="str">
        <f t="shared" si="1"/>
        <v>ปรับปรุง</v>
      </c>
      <c r="H24" s="48" t="str">
        <f t="shared" si="2"/>
        <v>ปรับปรุง</v>
      </c>
    </row>
    <row r="25" spans="1:12" ht="19.8" x14ac:dyDescent="0.5">
      <c r="A25" s="6">
        <v>16</v>
      </c>
      <c r="B25" s="27">
        <f>((((ม.1รายบุคคล!B25))))</f>
        <v>0</v>
      </c>
      <c r="C25" s="6">
        <f>SUM(ม.1รายบุคคล!C25,ม.1รายบุคคล!K25,ม.1รายบุคคล!N25,ม.1รายบุคคล!R25,ม.1รายบุคคล!Y25,ม.1รายบุคคล!AA25)</f>
        <v>0</v>
      </c>
      <c r="D25" s="6">
        <f>SUM(ม.1รายบุคคล!D25,ม.1รายบุคคล!G25,ม.1รายบุคคล!H25,ม.1รายบุคคล!H25,ม.1รายบุคคล!H25,ม.1รายบุคคล!I25,ม.1รายบุคคล!J25,ม.1รายบุคคล!L25,ม.1รายบุคคล!M25,ม.1รายบุคคล!O25,ม.1รายบุคคล!Q25,ม.1รายบุคคล!S25,ม.1รายบุคคล!T25,ม.1รายบุคคล!V25,ม.1รายบุคคล!W25,ม.1รายบุคคล!Z25)</f>
        <v>0</v>
      </c>
      <c r="E25" s="6">
        <f>SUM(ม.1รายบุคคล!E25:F25,ม.1รายบุคคล!P25,ม.1รายบุคคล!U25,ม.1รายบุคคล!X25)</f>
        <v>0</v>
      </c>
      <c r="F25" s="14" t="str">
        <f t="shared" si="0"/>
        <v>ปรับปรุง</v>
      </c>
      <c r="G25" s="14" t="str">
        <f t="shared" si="1"/>
        <v>ปรับปรุง</v>
      </c>
      <c r="H25" s="48" t="str">
        <f t="shared" si="2"/>
        <v>ปรับปรุง</v>
      </c>
    </row>
    <row r="26" spans="1:12" ht="19.8" x14ac:dyDescent="0.5">
      <c r="A26" s="6">
        <v>17</v>
      </c>
      <c r="B26" s="27">
        <f>((((ม.1รายบุคคล!B26))))</f>
        <v>0</v>
      </c>
      <c r="C26" s="6">
        <f>SUM(ม.1รายบุคคล!C26,ม.1รายบุคคล!K26,ม.1รายบุคคล!N26,ม.1รายบุคคล!R26,ม.1รายบุคคล!Y26,ม.1รายบุคคล!AA26)</f>
        <v>0</v>
      </c>
      <c r="D26" s="6">
        <f>SUM(ม.1รายบุคคล!D26,ม.1รายบุคคล!G26,ม.1รายบุคคล!H26,ม.1รายบุคคล!H26,ม.1รายบุคคล!H26,ม.1รายบุคคล!I26,ม.1รายบุคคล!J26,ม.1รายบุคคล!L26,ม.1รายบุคคล!M26,ม.1รายบุคคล!O26,ม.1รายบุคคล!Q26,ม.1รายบุคคล!S26,ม.1รายบุคคล!T26,ม.1รายบุคคล!V26,ม.1รายบุคคล!W26,ม.1รายบุคคล!Z26)</f>
        <v>0</v>
      </c>
      <c r="E26" s="6">
        <f>SUM(ม.1รายบุคคล!E26:F26,ม.1รายบุคคล!P26,ม.1รายบุคคล!U26,ม.1รายบุคคล!X26)</f>
        <v>0</v>
      </c>
      <c r="F26" s="14" t="str">
        <f t="shared" si="0"/>
        <v>ปรับปรุง</v>
      </c>
      <c r="G26" s="14" t="str">
        <f t="shared" si="1"/>
        <v>ปรับปรุง</v>
      </c>
      <c r="H26" s="48" t="str">
        <f t="shared" si="2"/>
        <v>ปรับปรุง</v>
      </c>
    </row>
    <row r="27" spans="1:12" ht="19.8" x14ac:dyDescent="0.5">
      <c r="A27" s="6">
        <v>18</v>
      </c>
      <c r="B27" s="27">
        <f>((((ม.1รายบุคคล!B27))))</f>
        <v>0</v>
      </c>
      <c r="C27" s="6">
        <f>SUM(ม.1รายบุคคล!C27,ม.1รายบุคคล!K27,ม.1รายบุคคล!N27,ม.1รายบุคคล!R27,ม.1รายบุคคล!Y27,ม.1รายบุคคล!AA27)</f>
        <v>0</v>
      </c>
      <c r="D27" s="6">
        <f>SUM(ม.1รายบุคคล!D27,ม.1รายบุคคล!G27,ม.1รายบุคคล!H27,ม.1รายบุคคล!H27,ม.1รายบุคคล!H27,ม.1รายบุคคล!I27,ม.1รายบุคคล!J27,ม.1รายบุคคล!L27,ม.1รายบุคคล!M27,ม.1รายบุคคล!O27,ม.1รายบุคคล!Q27,ม.1รายบุคคล!S27,ม.1รายบุคคล!T27,ม.1รายบุคคล!V27,ม.1รายบุคคล!W27,ม.1รายบุคคล!Z27)</f>
        <v>0</v>
      </c>
      <c r="E27" s="6">
        <f>SUM(ม.1รายบุคคล!E27:F27,ม.1รายบุคคล!P27,ม.1รายบุคคล!U27,ม.1รายบุคคล!X27)</f>
        <v>0</v>
      </c>
      <c r="F27" s="14" t="str">
        <f t="shared" si="0"/>
        <v>ปรับปรุง</v>
      </c>
      <c r="G27" s="14" t="str">
        <f t="shared" si="1"/>
        <v>ปรับปรุง</v>
      </c>
      <c r="H27" s="48" t="str">
        <f t="shared" si="2"/>
        <v>ปรับปรุง</v>
      </c>
    </row>
    <row r="28" spans="1:12" ht="19.8" x14ac:dyDescent="0.5">
      <c r="A28" s="6">
        <v>19</v>
      </c>
      <c r="B28" s="27">
        <f>((((ม.1รายบุคคล!B28))))</f>
        <v>0</v>
      </c>
      <c r="C28" s="6">
        <f>SUM(ม.1รายบุคคล!C28,ม.1รายบุคคล!K28,ม.1รายบุคคล!N28,ม.1รายบุคคล!R28,ม.1รายบุคคล!Y28,ม.1รายบุคคล!AA28)</f>
        <v>0</v>
      </c>
      <c r="D28" s="6">
        <f>SUM(ม.1รายบุคคล!D28,ม.1รายบุคคล!G28,ม.1รายบุคคล!H28,ม.1รายบุคคล!H28,ม.1รายบุคคล!H28,ม.1รายบุคคล!I28,ม.1รายบุคคล!J28,ม.1รายบุคคล!L28,ม.1รายบุคคล!M28,ม.1รายบุคคล!O28,ม.1รายบุคคล!Q28,ม.1รายบุคคล!S28,ม.1รายบุคคล!T28,ม.1รายบุคคล!V28,ม.1รายบุคคล!W28,ม.1รายบุคคล!Z28)</f>
        <v>0</v>
      </c>
      <c r="E28" s="6">
        <f>SUM(ม.1รายบุคคล!E28:F28,ม.1รายบุคคล!P28,ม.1รายบุคคล!U28,ม.1รายบุคคล!X28)</f>
        <v>0</v>
      </c>
      <c r="F28" s="14" t="str">
        <f t="shared" si="0"/>
        <v>ปรับปรุง</v>
      </c>
      <c r="G28" s="14" t="str">
        <f t="shared" si="1"/>
        <v>ปรับปรุง</v>
      </c>
      <c r="H28" s="48" t="str">
        <f t="shared" si="2"/>
        <v>ปรับปรุง</v>
      </c>
    </row>
    <row r="29" spans="1:12" ht="19.8" x14ac:dyDescent="0.5">
      <c r="A29" s="6">
        <v>20</v>
      </c>
      <c r="B29" s="27">
        <f>((((ม.1รายบุคคล!B29))))</f>
        <v>0</v>
      </c>
      <c r="C29" s="6">
        <f>SUM(ม.1รายบุคคล!C29,ม.1รายบุคคล!K29,ม.1รายบุคคล!N29,ม.1รายบุคคล!R29,ม.1รายบุคคล!Y29,ม.1รายบุคคล!AA29)</f>
        <v>0</v>
      </c>
      <c r="D29" s="6">
        <f>SUM(ม.1รายบุคคล!D29,ม.1รายบุคคล!G29,ม.1รายบุคคล!H29,ม.1รายบุคคล!H29,ม.1รายบุคคล!H29,ม.1รายบุคคล!I29,ม.1รายบุคคล!J29,ม.1รายบุคคล!L29,ม.1รายบุคคล!M29,ม.1รายบุคคล!O29,ม.1รายบุคคล!Q29,ม.1รายบุคคล!S29,ม.1รายบุคคล!T29,ม.1รายบุคคล!V29,ม.1รายบุคคล!W29,ม.1รายบุคคล!Z29)</f>
        <v>0</v>
      </c>
      <c r="E29" s="6">
        <f>SUM(ม.1รายบุคคล!E29:F29,ม.1รายบุคคล!P29,ม.1รายบุคคล!U29,ม.1รายบุคคล!X29)</f>
        <v>0</v>
      </c>
      <c r="F29" s="14" t="str">
        <f t="shared" si="0"/>
        <v>ปรับปรุง</v>
      </c>
      <c r="G29" s="14" t="str">
        <f t="shared" si="1"/>
        <v>ปรับปรุง</v>
      </c>
      <c r="H29" s="48" t="str">
        <f t="shared" si="2"/>
        <v>ปรับปรุง</v>
      </c>
    </row>
    <row r="30" spans="1:12" ht="19.8" x14ac:dyDescent="0.5">
      <c r="A30" s="6">
        <v>21</v>
      </c>
      <c r="B30" s="27">
        <f>((((ม.1รายบุคคล!B30))))</f>
        <v>0</v>
      </c>
      <c r="C30" s="6">
        <f>SUM(ม.1รายบุคคล!C30,ม.1รายบุคคล!K30,ม.1รายบุคคล!N30,ม.1รายบุคคล!R30,ม.1รายบุคคล!Y30,ม.1รายบุคคล!AA30)</f>
        <v>0</v>
      </c>
      <c r="D30" s="6">
        <f>SUM(ม.1รายบุคคล!D30,ม.1รายบุคคล!G30,ม.1รายบุคคล!H30,ม.1รายบุคคล!H30,ม.1รายบุคคล!H30,ม.1รายบุคคล!I30,ม.1รายบุคคล!J30,ม.1รายบุคคล!L30,ม.1รายบุคคล!M30,ม.1รายบุคคล!O30,ม.1รายบุคคล!Q30,ม.1รายบุคคล!S30,ม.1รายบุคคล!T30,ม.1รายบุคคล!V30,ม.1รายบุคคล!W30,ม.1รายบุคคล!Z30)</f>
        <v>0</v>
      </c>
      <c r="E30" s="6">
        <f>SUM(ม.1รายบุคคล!E30:F30,ม.1รายบุคคล!P30,ม.1รายบุคคล!U30,ม.1รายบุคคล!X30)</f>
        <v>0</v>
      </c>
      <c r="F30" s="14" t="str">
        <f t="shared" si="0"/>
        <v>ปรับปรุง</v>
      </c>
      <c r="G30" s="14" t="str">
        <f t="shared" si="1"/>
        <v>ปรับปรุง</v>
      </c>
      <c r="H30" s="48" t="str">
        <f t="shared" si="2"/>
        <v>ปรับปรุง</v>
      </c>
    </row>
    <row r="31" spans="1:12" ht="19.8" x14ac:dyDescent="0.5">
      <c r="A31" s="6">
        <v>22</v>
      </c>
      <c r="B31" s="27">
        <f>((((ม.1รายบุคคล!B31))))</f>
        <v>0</v>
      </c>
      <c r="C31" s="6">
        <f>SUM(ม.1รายบุคคล!C31,ม.1รายบุคคล!K31,ม.1รายบุคคล!N31,ม.1รายบุคคล!R31,ม.1รายบุคคล!Y31,ม.1รายบุคคล!AA31)</f>
        <v>0</v>
      </c>
      <c r="D31" s="6">
        <f>SUM(ม.1รายบุคคล!D31,ม.1รายบุคคล!G31,ม.1รายบุคคล!H31,ม.1รายบุคคล!H31,ม.1รายบุคคล!H31,ม.1รายบุคคล!I31,ม.1รายบุคคล!J31,ม.1รายบุคคล!L31,ม.1รายบุคคล!M31,ม.1รายบุคคล!O31,ม.1รายบุคคล!Q31,ม.1รายบุคคล!S31,ม.1รายบุคคล!T31,ม.1รายบุคคล!V31,ม.1รายบุคคล!W31,ม.1รายบุคคล!Z31)</f>
        <v>0</v>
      </c>
      <c r="E31" s="6">
        <f>SUM(ม.1รายบุคคล!E31:F31,ม.1รายบุคคล!P31,ม.1รายบุคคล!U31,ม.1รายบุคคล!X31)</f>
        <v>0</v>
      </c>
      <c r="F31" s="14" t="str">
        <f t="shared" si="0"/>
        <v>ปรับปรุง</v>
      </c>
      <c r="G31" s="14" t="str">
        <f t="shared" si="1"/>
        <v>ปรับปรุง</v>
      </c>
      <c r="H31" s="48" t="str">
        <f t="shared" si="2"/>
        <v>ปรับปรุง</v>
      </c>
    </row>
    <row r="32" spans="1:12" ht="19.8" x14ac:dyDescent="0.5">
      <c r="A32" s="6">
        <v>23</v>
      </c>
      <c r="B32" s="27">
        <f>((((ม.1รายบุคคล!B32))))</f>
        <v>0</v>
      </c>
      <c r="C32" s="6">
        <f>SUM(ม.1รายบุคคล!C32,ม.1รายบุคคล!K32,ม.1รายบุคคล!N32,ม.1รายบุคคล!R32,ม.1รายบุคคล!Y32,ม.1รายบุคคล!AA32)</f>
        <v>0</v>
      </c>
      <c r="D32" s="6">
        <f>SUM(ม.1รายบุคคล!D32,ม.1รายบุคคล!G32,ม.1รายบุคคล!H32,ม.1รายบุคคล!H32,ม.1รายบุคคล!H32,ม.1รายบุคคล!I32,ม.1รายบุคคล!J32,ม.1รายบุคคล!L32,ม.1รายบุคคล!M32,ม.1รายบุคคล!O32,ม.1รายบุคคล!Q32,ม.1รายบุคคล!S32,ม.1รายบุคคล!T32,ม.1รายบุคคล!V32,ม.1รายบุคคล!W32,ม.1รายบุคคล!Z32)</f>
        <v>0</v>
      </c>
      <c r="E32" s="6">
        <f>SUM(ม.1รายบุคคล!E32:F32,ม.1รายบุคคล!P32,ม.1รายบุคคล!U32,ม.1รายบุคคล!X32)</f>
        <v>0</v>
      </c>
      <c r="F32" s="14" t="str">
        <f t="shared" si="0"/>
        <v>ปรับปรุง</v>
      </c>
      <c r="G32" s="14" t="str">
        <f t="shared" si="1"/>
        <v>ปรับปรุง</v>
      </c>
      <c r="H32" s="48" t="str">
        <f t="shared" si="2"/>
        <v>ปรับปรุง</v>
      </c>
    </row>
    <row r="33" spans="1:8" ht="19.8" x14ac:dyDescent="0.5">
      <c r="A33" s="6">
        <v>24</v>
      </c>
      <c r="B33" s="27">
        <f>((((ม.1รายบุคคล!B33))))</f>
        <v>0</v>
      </c>
      <c r="C33" s="6">
        <f>SUM(ม.1รายบุคคล!C33,ม.1รายบุคคล!K33,ม.1รายบุคคล!N33,ม.1รายบุคคล!R33,ม.1รายบุคคล!Y33,ม.1รายบุคคล!AA33)</f>
        <v>0</v>
      </c>
      <c r="D33" s="6">
        <f>SUM(ม.1รายบุคคล!D33,ม.1รายบุคคล!G33,ม.1รายบุคคล!H33,ม.1รายบุคคล!H33,ม.1รายบุคคล!H33,ม.1รายบุคคล!I33,ม.1รายบุคคล!J33,ม.1รายบุคคล!L33,ม.1รายบุคคล!M33,ม.1รายบุคคล!O33,ม.1รายบุคคล!Q33,ม.1รายบุคคล!S33,ม.1รายบุคคล!T33,ม.1รายบุคคล!V33,ม.1รายบุคคล!W33,ม.1รายบุคคล!Z33)</f>
        <v>0</v>
      </c>
      <c r="E33" s="6">
        <f>SUM(ม.1รายบุคคล!E33:F33,ม.1รายบุคคล!P33,ม.1รายบุคคล!U33,ม.1รายบุคคล!X33)</f>
        <v>0</v>
      </c>
      <c r="F33" s="14" t="str">
        <f t="shared" si="0"/>
        <v>ปรับปรุง</v>
      </c>
      <c r="G33" s="14" t="str">
        <f t="shared" si="1"/>
        <v>ปรับปรุง</v>
      </c>
      <c r="H33" s="48" t="str">
        <f t="shared" si="2"/>
        <v>ปรับปรุง</v>
      </c>
    </row>
    <row r="34" spans="1:8" ht="19.8" x14ac:dyDescent="0.5">
      <c r="A34" s="6">
        <v>25</v>
      </c>
      <c r="B34" s="27">
        <f>((((ม.1รายบุคคล!B34))))</f>
        <v>0</v>
      </c>
      <c r="C34" s="6">
        <f>SUM(ม.1รายบุคคล!C34,ม.1รายบุคคล!K34,ม.1รายบุคคล!N34,ม.1รายบุคคล!R34,ม.1รายบุคคล!Y34,ม.1รายบุคคล!AA34)</f>
        <v>0</v>
      </c>
      <c r="D34" s="6">
        <f>SUM(ม.1รายบุคคล!D34,ม.1รายบุคคล!G34,ม.1รายบุคคล!H34,ม.1รายบุคคล!H34,ม.1รายบุคคล!H34,ม.1รายบุคคล!I34,ม.1รายบุคคล!J34,ม.1รายบุคคล!L34,ม.1รายบุคคล!M34,ม.1รายบุคคล!O34,ม.1รายบุคคล!Q34,ม.1รายบุคคล!S34,ม.1รายบุคคล!T34,ม.1รายบุคคล!V34,ม.1รายบุคคล!W34,ม.1รายบุคคล!Z34)</f>
        <v>0</v>
      </c>
      <c r="E34" s="6">
        <f>SUM(ม.1รายบุคคล!E34:F34,ม.1รายบุคคล!P34,ม.1รายบุคคล!U34,ม.1รายบุคคล!X34)</f>
        <v>0</v>
      </c>
      <c r="F34" s="14" t="str">
        <f t="shared" si="0"/>
        <v>ปรับปรุง</v>
      </c>
      <c r="G34" s="14" t="str">
        <f t="shared" si="1"/>
        <v>ปรับปรุง</v>
      </c>
      <c r="H34" s="48" t="str">
        <f t="shared" si="2"/>
        <v>ปรับปรุง</v>
      </c>
    </row>
    <row r="35" spans="1:8" ht="19.8" x14ac:dyDescent="0.5">
      <c r="A35" s="6">
        <v>26</v>
      </c>
      <c r="B35" s="27">
        <f>((((ม.1รายบุคคล!B35))))</f>
        <v>0</v>
      </c>
      <c r="C35" s="6">
        <f>SUM(ม.1รายบุคคล!C35,ม.1รายบุคคล!K35,ม.1รายบุคคล!N35,ม.1รายบุคคล!R35,ม.1รายบุคคล!Y35,ม.1รายบุคคล!AA35)</f>
        <v>0</v>
      </c>
      <c r="D35" s="6">
        <f>SUM(ม.1รายบุคคล!D35,ม.1รายบุคคล!G35,ม.1รายบุคคล!H35,ม.1รายบุคคล!H35,ม.1รายบุคคล!H35,ม.1รายบุคคล!I35,ม.1รายบุคคล!J35,ม.1รายบุคคล!L35,ม.1รายบุคคล!M35,ม.1รายบุคคล!O35,ม.1รายบุคคล!Q35,ม.1รายบุคคล!S35,ม.1รายบุคคล!T35,ม.1รายบุคคล!V35,ม.1รายบุคคล!W35,ม.1รายบุคคล!Z35)</f>
        <v>0</v>
      </c>
      <c r="E35" s="6">
        <f>SUM(ม.1รายบุคคล!E35:F35,ม.1รายบุคคล!P35,ม.1รายบุคคล!U35,ม.1รายบุคคล!X35)</f>
        <v>0</v>
      </c>
      <c r="F35" s="14" t="str">
        <f t="shared" si="0"/>
        <v>ปรับปรุง</v>
      </c>
      <c r="G35" s="14" t="str">
        <f t="shared" si="1"/>
        <v>ปรับปรุง</v>
      </c>
      <c r="H35" s="48" t="str">
        <f t="shared" si="2"/>
        <v>ปรับปรุง</v>
      </c>
    </row>
    <row r="36" spans="1:8" ht="19.8" x14ac:dyDescent="0.5">
      <c r="A36" s="6">
        <v>27</v>
      </c>
      <c r="B36" s="27">
        <f>((((ม.1รายบุคคล!B36))))</f>
        <v>0</v>
      </c>
      <c r="C36" s="6">
        <f>SUM(ม.1รายบุคคล!C36,ม.1รายบุคคล!K36,ม.1รายบุคคล!N36,ม.1รายบุคคล!R36,ม.1รายบุคคล!Y36,ม.1รายบุคคล!AA36)</f>
        <v>0</v>
      </c>
      <c r="D36" s="6">
        <f>SUM(ม.1รายบุคคล!D36,ม.1รายบุคคล!G36,ม.1รายบุคคล!H36,ม.1รายบุคคล!H36,ม.1รายบุคคล!H36,ม.1รายบุคคล!I36,ม.1รายบุคคล!J36,ม.1รายบุคคล!L36,ม.1รายบุคคล!M36,ม.1รายบุคคล!O36,ม.1รายบุคคล!Q36,ม.1รายบุคคล!S36,ม.1รายบุคคล!T36,ม.1รายบุคคล!V36,ม.1รายบุคคล!W36,ม.1รายบุคคล!Z36)</f>
        <v>0</v>
      </c>
      <c r="E36" s="6">
        <f>SUM(ม.1รายบุคคล!E36:F36,ม.1รายบุคคล!P36,ม.1รายบุคคล!U36,ม.1รายบุคคล!X36)</f>
        <v>0</v>
      </c>
      <c r="F36" s="14" t="str">
        <f t="shared" si="0"/>
        <v>ปรับปรุง</v>
      </c>
      <c r="G36" s="14" t="str">
        <f t="shared" si="1"/>
        <v>ปรับปรุง</v>
      </c>
      <c r="H36" s="48" t="str">
        <f t="shared" si="2"/>
        <v>ปรับปรุง</v>
      </c>
    </row>
    <row r="37" spans="1:8" ht="19.8" x14ac:dyDescent="0.5">
      <c r="A37" s="6">
        <v>28</v>
      </c>
      <c r="B37" s="27">
        <f>((((ม.1รายบุคคล!B37))))</f>
        <v>0</v>
      </c>
      <c r="C37" s="6">
        <f>SUM(ม.1รายบุคคล!C37,ม.1รายบุคคล!K37,ม.1รายบุคคล!N37,ม.1รายบุคคล!R37,ม.1รายบุคคล!Y37,ม.1รายบุคคล!AA37)</f>
        <v>0</v>
      </c>
      <c r="D37" s="6">
        <f>SUM(ม.1รายบุคคล!D37,ม.1รายบุคคล!G37,ม.1รายบุคคล!H37,ม.1รายบุคคล!H37,ม.1รายบุคคล!H37,ม.1รายบุคคล!I37,ม.1รายบุคคล!J37,ม.1รายบุคคล!L37,ม.1รายบุคคล!M37,ม.1รายบุคคล!O37,ม.1รายบุคคล!Q37,ม.1รายบุคคล!S37,ม.1รายบุคคล!T37,ม.1รายบุคคล!V37,ม.1รายบุคคล!W37,ม.1รายบุคคล!Z37)</f>
        <v>0</v>
      </c>
      <c r="E37" s="6">
        <f>SUM(ม.1รายบุคคล!E37:F37,ม.1รายบุคคล!P37,ม.1รายบุคคล!U37,ม.1รายบุคคล!X37)</f>
        <v>0</v>
      </c>
      <c r="F37" s="14" t="str">
        <f t="shared" si="0"/>
        <v>ปรับปรุง</v>
      </c>
      <c r="G37" s="14" t="str">
        <f t="shared" si="1"/>
        <v>ปรับปรุง</v>
      </c>
      <c r="H37" s="48" t="str">
        <f t="shared" si="2"/>
        <v>ปรับปรุง</v>
      </c>
    </row>
    <row r="38" spans="1:8" ht="19.8" x14ac:dyDescent="0.5">
      <c r="A38" s="6">
        <v>29</v>
      </c>
      <c r="B38" s="27">
        <f>((((ม.1รายบุคคล!B38))))</f>
        <v>0</v>
      </c>
      <c r="C38" s="6">
        <f>SUM(ม.1รายบุคคล!C38,ม.1รายบุคคล!K38,ม.1รายบุคคล!N38,ม.1รายบุคคล!R38,ม.1รายบุคคล!Y38,ม.1รายบุคคล!AA38)</f>
        <v>0</v>
      </c>
      <c r="D38" s="6">
        <f>SUM(ม.1รายบุคคล!D38,ม.1รายบุคคล!G38,ม.1รายบุคคล!H38,ม.1รายบุคคล!H38,ม.1รายบุคคล!H38,ม.1รายบุคคล!I38,ม.1รายบุคคล!J38,ม.1รายบุคคล!L38,ม.1รายบุคคล!M38,ม.1รายบุคคล!O38,ม.1รายบุคคล!Q38,ม.1รายบุคคล!S38,ม.1รายบุคคล!T38,ม.1รายบุคคล!V38,ม.1รายบุคคล!W38,ม.1รายบุคคล!Z38)</f>
        <v>0</v>
      </c>
      <c r="E38" s="6">
        <f>SUM(ม.1รายบุคคล!E38:F38,ม.1รายบุคคล!P38,ม.1รายบุคคล!U38,ม.1รายบุคคล!X38)</f>
        <v>0</v>
      </c>
      <c r="F38" s="14" t="str">
        <f t="shared" si="0"/>
        <v>ปรับปรุง</v>
      </c>
      <c r="G38" s="14" t="str">
        <f t="shared" si="1"/>
        <v>ปรับปรุง</v>
      </c>
      <c r="H38" s="48" t="str">
        <f t="shared" si="2"/>
        <v>ปรับปรุง</v>
      </c>
    </row>
    <row r="39" spans="1:8" ht="19.8" x14ac:dyDescent="0.5">
      <c r="A39" s="6">
        <v>30</v>
      </c>
      <c r="B39" s="27">
        <f>((((ม.1รายบุคคล!B39))))</f>
        <v>0</v>
      </c>
      <c r="C39" s="6">
        <f>SUM(ม.1รายบุคคล!C39,ม.1รายบุคคล!K39,ม.1รายบุคคล!N39,ม.1รายบุคคล!R39,ม.1รายบุคคล!Y39,ม.1รายบุคคล!AA39)</f>
        <v>0</v>
      </c>
      <c r="D39" s="6">
        <f>SUM(ม.1รายบุคคล!D39,ม.1รายบุคคล!G39,ม.1รายบุคคล!H39,ม.1รายบุคคล!H39,ม.1รายบุคคล!H39,ม.1รายบุคคล!I39,ม.1รายบุคคล!J39,ม.1รายบุคคล!L39,ม.1รายบุคคล!M39,ม.1รายบุคคล!O39,ม.1รายบุคคล!Q39,ม.1รายบุคคล!S39,ม.1รายบุคคล!T39,ม.1รายบุคคล!V39,ม.1รายบุคคล!W39,ม.1รายบุคคล!Z39)</f>
        <v>0</v>
      </c>
      <c r="E39" s="6">
        <f>SUM(ม.1รายบุคคล!E39:F39,ม.1รายบุคคล!P39,ม.1รายบุคคล!U39,ม.1รายบุคคล!X39)</f>
        <v>0</v>
      </c>
      <c r="F39" s="14" t="str">
        <f t="shared" si="0"/>
        <v>ปรับปรุง</v>
      </c>
      <c r="G39" s="14" t="str">
        <f t="shared" si="1"/>
        <v>ปรับปรุง</v>
      </c>
      <c r="H39" s="48" t="str">
        <f t="shared" si="2"/>
        <v>ปรับปรุง</v>
      </c>
    </row>
    <row r="40" spans="1:8" s="15" customFormat="1" ht="23.4" x14ac:dyDescent="0.6">
      <c r="A40" s="3"/>
      <c r="B40" s="3" t="s">
        <v>63</v>
      </c>
      <c r="C40" s="50">
        <f>AVERAGE(C10:C39)</f>
        <v>0</v>
      </c>
      <c r="D40" s="51">
        <f t="shared" ref="D40:E40" si="3">AVERAGE(D10:D39)</f>
        <v>0</v>
      </c>
      <c r="E40" s="52">
        <f t="shared" si="3"/>
        <v>0</v>
      </c>
      <c r="F40" s="28" t="str">
        <f t="shared" si="0"/>
        <v>ปรับปรุง</v>
      </c>
      <c r="G40" s="30" t="str">
        <f t="shared" si="1"/>
        <v>ปรับปรุง</v>
      </c>
      <c r="H40" s="53" t="str">
        <f t="shared" si="2"/>
        <v>ปรับปรุง</v>
      </c>
    </row>
    <row r="41" spans="1:8" s="15" customFormat="1" ht="23.4" x14ac:dyDescent="0.6"/>
    <row r="43" spans="1:8" x14ac:dyDescent="0.25">
      <c r="B43" t="s">
        <v>84</v>
      </c>
    </row>
    <row r="44" spans="1:8" x14ac:dyDescent="0.25">
      <c r="B44" s="71" t="s">
        <v>79</v>
      </c>
    </row>
    <row r="45" spans="1:8" x14ac:dyDescent="0.25">
      <c r="B45" t="s">
        <v>85</v>
      </c>
    </row>
    <row r="46" spans="1:8" x14ac:dyDescent="0.25">
      <c r="B46" t="s">
        <v>86</v>
      </c>
    </row>
  </sheetData>
  <mergeCells count="7">
    <mergeCell ref="C6:E6"/>
    <mergeCell ref="F6:H6"/>
    <mergeCell ref="B6:B8"/>
    <mergeCell ref="A6:A9"/>
    <mergeCell ref="A1:H1"/>
    <mergeCell ref="A2:H2"/>
    <mergeCell ref="A3:H3"/>
  </mergeCells>
  <pageMargins left="0.31496062992125984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>
      <selection activeCell="A9" sqref="A9"/>
    </sheetView>
  </sheetViews>
  <sheetFormatPr defaultRowHeight="13.8" x14ac:dyDescent="0.25"/>
  <cols>
    <col min="1" max="1" width="13.09765625" customWidth="1"/>
    <col min="2" max="13" width="7.09765625" customWidth="1"/>
    <col min="14" max="17" width="8" customWidth="1"/>
  </cols>
  <sheetData>
    <row r="1" spans="1:17" ht="23.4" x14ac:dyDescent="0.6">
      <c r="A1" s="88" t="s">
        <v>76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23.4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23.4" x14ac:dyDescent="0.2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23.4" customHeight="1" x14ac:dyDescent="0.25">
      <c r="A4" s="95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s="15" customFormat="1" ht="23.4" x14ac:dyDescent="0.6">
      <c r="A5" s="95" t="s">
        <v>68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s="15" customFormat="1" ht="23.4" x14ac:dyDescent="0.6">
      <c r="A6" s="68"/>
      <c r="B6" s="96" t="s">
        <v>77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s="15" customFormat="1" ht="23.4" x14ac:dyDescent="0.6">
      <c r="A7" s="69" t="s">
        <v>72</v>
      </c>
      <c r="B7" s="98" t="s">
        <v>69</v>
      </c>
      <c r="C7" s="98"/>
      <c r="D7" s="98"/>
      <c r="E7" s="99"/>
      <c r="F7" s="100" t="s">
        <v>71</v>
      </c>
      <c r="G7" s="101"/>
      <c r="H7" s="101"/>
      <c r="I7" s="102"/>
      <c r="J7" s="89" t="s">
        <v>70</v>
      </c>
      <c r="K7" s="90"/>
      <c r="L7" s="90"/>
      <c r="M7" s="91"/>
      <c r="N7" s="92" t="s">
        <v>24</v>
      </c>
      <c r="O7" s="93"/>
      <c r="P7" s="93"/>
      <c r="Q7" s="94"/>
    </row>
    <row r="8" spans="1:17" s="15" customFormat="1" ht="23.4" x14ac:dyDescent="0.6">
      <c r="A8" s="70" t="s">
        <v>80</v>
      </c>
      <c r="B8" s="67" t="s">
        <v>12</v>
      </c>
      <c r="C8" s="50" t="s">
        <v>15</v>
      </c>
      <c r="D8" s="50" t="s">
        <v>17</v>
      </c>
      <c r="E8" s="61" t="s">
        <v>20</v>
      </c>
      <c r="F8" s="51" t="s">
        <v>12</v>
      </c>
      <c r="G8" s="51" t="s">
        <v>15</v>
      </c>
      <c r="H8" s="51" t="s">
        <v>17</v>
      </c>
      <c r="I8" s="63" t="s">
        <v>20</v>
      </c>
      <c r="J8" s="52" t="s">
        <v>12</v>
      </c>
      <c r="K8" s="52" t="s">
        <v>15</v>
      </c>
      <c r="L8" s="52" t="s">
        <v>17</v>
      </c>
      <c r="M8" s="62" t="s">
        <v>20</v>
      </c>
      <c r="N8" s="58" t="s">
        <v>12</v>
      </c>
      <c r="O8" s="58" t="s">
        <v>15</v>
      </c>
      <c r="P8" s="58" t="s">
        <v>17</v>
      </c>
      <c r="Q8" s="64" t="s">
        <v>20</v>
      </c>
    </row>
    <row r="9" spans="1:17" s="15" customFormat="1" ht="42.6" customHeight="1" x14ac:dyDescent="0.6">
      <c r="A9" s="20">
        <f>COUNT(ม.1รายบุคคล!A10:A39)</f>
        <v>30</v>
      </c>
      <c r="B9" s="49">
        <f>COUNTIFS('ม.1 แยกสมรรถนะ'!F10:F39,"ดีมาก")</f>
        <v>0</v>
      </c>
      <c r="C9" s="49">
        <f>COUNTIFS('ม.1 แยกสมรรถนะ'!F10:F39,"ดี")</f>
        <v>0</v>
      </c>
      <c r="D9" s="49">
        <f>COUNTIFS('ม.1 แยกสมรรถนะ'!F10:F39,"พอใช้")</f>
        <v>0</v>
      </c>
      <c r="E9" s="49">
        <f>COUNTIFS('ม.1 แยกสมรรถนะ'!F10:F39,"ปรับปรุง")</f>
        <v>30</v>
      </c>
      <c r="F9" s="49">
        <f>COUNTIFS('ม.1 แยกสมรรถนะ'!G10:G39,"ดีมาก")</f>
        <v>0</v>
      </c>
      <c r="G9" s="49">
        <f>COUNTIFS('ม.1 แยกสมรรถนะ'!G10:G39,"ดี")</f>
        <v>0</v>
      </c>
      <c r="H9" s="49">
        <f>COUNTIFS('ม.1 แยกสมรรถนะ'!G10:G39,"พอใช้")</f>
        <v>0</v>
      </c>
      <c r="I9" s="49">
        <f>COUNTIFS('ม.1 แยกสมรรถนะ'!G10:G39,"ปรับปรุง")</f>
        <v>30</v>
      </c>
      <c r="J9" s="49">
        <f>COUNTIFS('ม.1 แยกสมรรถนะ'!H10:H39,"ดีมาก")</f>
        <v>0</v>
      </c>
      <c r="K9" s="49">
        <f>COUNTIFS('ม.1 แยกสมรรถนะ'!H10:H39,"ดี")</f>
        <v>0</v>
      </c>
      <c r="L9" s="49">
        <f>COUNTIFS('ม.1 แยกสมรรถนะ'!H10:H39,"พอใช้")</f>
        <v>0</v>
      </c>
      <c r="M9" s="49">
        <f>COUNTIFS('ม.1 แยกสมรรถนะ'!H10:H39,"ปรับปรุง")</f>
        <v>30</v>
      </c>
      <c r="N9" s="58">
        <f>COUNTIFS(ม.1รายบุคคล!AC10:AC39,"ดีมาก")</f>
        <v>0</v>
      </c>
      <c r="O9" s="58">
        <f>COUNTIFS(ม.1รายบุคคล!AC10:AC39,"ดี")</f>
        <v>0</v>
      </c>
      <c r="P9" s="58">
        <f>COUNTIFS(ม.1รายบุคคล!AC10:AC39,"พอใช้")</f>
        <v>0</v>
      </c>
      <c r="Q9" s="58">
        <f>COUNTIFS(ม.1รายบุคคล!AC10:AC39,"ปรับปรุง")</f>
        <v>30</v>
      </c>
    </row>
    <row r="10" spans="1:17" s="15" customFormat="1" ht="42.6" customHeight="1" x14ac:dyDescent="0.6">
      <c r="A10" s="65" t="s">
        <v>73</v>
      </c>
      <c r="B10" s="49">
        <f>(B9*100)/A9</f>
        <v>0</v>
      </c>
      <c r="C10" s="49">
        <f>(C9*100)/A9</f>
        <v>0</v>
      </c>
      <c r="D10" s="49">
        <f>(D9*100)/A9</f>
        <v>0</v>
      </c>
      <c r="E10" s="49">
        <f>(E9*100)/A9</f>
        <v>100</v>
      </c>
      <c r="F10" s="49">
        <f>(F9*100)/A9</f>
        <v>0</v>
      </c>
      <c r="G10" s="49">
        <f>(G9*100)/A9</f>
        <v>0</v>
      </c>
      <c r="H10" s="49">
        <f>(H9*100)/A9</f>
        <v>0</v>
      </c>
      <c r="I10" s="49">
        <f>(I9*100)/A9</f>
        <v>100</v>
      </c>
      <c r="J10" s="49">
        <f>(J9*100)/A9</f>
        <v>0</v>
      </c>
      <c r="K10" s="49">
        <f>(K9*100)/A9</f>
        <v>0</v>
      </c>
      <c r="L10" s="49">
        <f>(L9*100)/A9</f>
        <v>0</v>
      </c>
      <c r="M10" s="49">
        <f>(M9*100)/A9</f>
        <v>100</v>
      </c>
      <c r="N10" s="58">
        <f>(N9*100)/A9</f>
        <v>0</v>
      </c>
      <c r="O10" s="58">
        <f>(O9*100)/A9</f>
        <v>0</v>
      </c>
      <c r="P10" s="58">
        <f>(P9*100)/A9</f>
        <v>0</v>
      </c>
      <c r="Q10" s="58">
        <f>(Q9*100)/A9</f>
        <v>100</v>
      </c>
    </row>
    <row r="11" spans="1:17" s="15" customFormat="1" ht="23.4" x14ac:dyDescent="0.6"/>
    <row r="12" spans="1:17" s="15" customFormat="1" ht="23.4" x14ac:dyDescent="0.6"/>
    <row r="13" spans="1:17" s="15" customFormat="1" ht="23.4" x14ac:dyDescent="0.6"/>
    <row r="14" spans="1:17" s="15" customFormat="1" ht="23.4" x14ac:dyDescent="0.6">
      <c r="M14" s="66" t="s">
        <v>75</v>
      </c>
    </row>
    <row r="15" spans="1:17" s="15" customFormat="1" ht="23.4" x14ac:dyDescent="0.6"/>
    <row r="16" spans="1:17" s="15" customFormat="1" ht="23.4" x14ac:dyDescent="0.6"/>
    <row r="17" s="15" customFormat="1" ht="23.4" x14ac:dyDescent="0.6"/>
    <row r="18" s="15" customFormat="1" ht="23.4" x14ac:dyDescent="0.6"/>
    <row r="19" s="15" customFormat="1" ht="23.4" x14ac:dyDescent="0.6"/>
    <row r="20" s="15" customFormat="1" ht="23.4" x14ac:dyDescent="0.6"/>
    <row r="21" s="15" customFormat="1" ht="23.4" x14ac:dyDescent="0.6"/>
    <row r="22" s="15" customFormat="1" ht="23.4" x14ac:dyDescent="0.6"/>
    <row r="23" s="15" customFormat="1" ht="23.4" x14ac:dyDescent="0.6"/>
    <row r="24" s="15" customFormat="1" ht="23.4" x14ac:dyDescent="0.6"/>
    <row r="25" s="15" customFormat="1" ht="23.4" x14ac:dyDescent="0.6"/>
    <row r="26" s="15" customFormat="1" ht="23.4" x14ac:dyDescent="0.6"/>
    <row r="27" s="15" customFormat="1" ht="23.4" x14ac:dyDescent="0.6"/>
    <row r="28" s="15" customFormat="1" ht="23.4" x14ac:dyDescent="0.6"/>
    <row r="29" s="15" customFormat="1" ht="23.4" x14ac:dyDescent="0.6"/>
    <row r="30" s="15" customFormat="1" ht="23.4" x14ac:dyDescent="0.6"/>
    <row r="31" s="15" customFormat="1" ht="23.4" x14ac:dyDescent="0.6"/>
    <row r="32" s="15" customFormat="1" ht="23.4" x14ac:dyDescent="0.6"/>
    <row r="33" s="15" customFormat="1" ht="23.4" x14ac:dyDescent="0.6"/>
    <row r="34" s="15" customFormat="1" ht="23.4" x14ac:dyDescent="0.6"/>
    <row r="35" s="15" customFormat="1" ht="23.4" x14ac:dyDescent="0.6"/>
    <row r="36" s="15" customFormat="1" ht="23.4" x14ac:dyDescent="0.6"/>
    <row r="37" s="15" customFormat="1" ht="23.4" x14ac:dyDescent="0.6"/>
    <row r="38" s="15" customFormat="1" ht="23.4" x14ac:dyDescent="0.6"/>
    <row r="39" s="15" customFormat="1" ht="23.4" x14ac:dyDescent="0.6"/>
    <row r="40" s="15" customFormat="1" ht="23.4" x14ac:dyDescent="0.6"/>
    <row r="41" s="15" customFormat="1" ht="23.4" x14ac:dyDescent="0.6"/>
    <row r="42" s="15" customFormat="1" ht="23.4" x14ac:dyDescent="0.6"/>
    <row r="43" s="15" customFormat="1" ht="23.4" x14ac:dyDescent="0.6"/>
    <row r="44" s="15" customFormat="1" ht="23.4" x14ac:dyDescent="0.6"/>
    <row r="45" s="15" customFormat="1" ht="23.4" x14ac:dyDescent="0.6"/>
    <row r="46" s="15" customFormat="1" ht="23.4" x14ac:dyDescent="0.6"/>
    <row r="47" s="15" customFormat="1" ht="23.4" x14ac:dyDescent="0.6"/>
    <row r="48" s="15" customFormat="1" ht="23.4" x14ac:dyDescent="0.6"/>
    <row r="49" s="15" customFormat="1" ht="23.4" x14ac:dyDescent="0.6"/>
    <row r="50" s="15" customFormat="1" ht="23.4" x14ac:dyDescent="0.6"/>
    <row r="51" s="15" customFormat="1" ht="23.4" x14ac:dyDescent="0.6"/>
    <row r="52" s="15" customFormat="1" ht="23.4" x14ac:dyDescent="0.6"/>
    <row r="53" s="15" customFormat="1" ht="23.4" x14ac:dyDescent="0.6"/>
    <row r="54" s="15" customFormat="1" ht="23.4" x14ac:dyDescent="0.6"/>
    <row r="55" s="15" customFormat="1" ht="23.4" x14ac:dyDescent="0.6"/>
    <row r="56" s="15" customFormat="1" ht="23.4" x14ac:dyDescent="0.6"/>
    <row r="57" s="15" customFormat="1" ht="23.4" x14ac:dyDescent="0.6"/>
    <row r="58" s="15" customFormat="1" ht="23.4" x14ac:dyDescent="0.6"/>
    <row r="59" s="15" customFormat="1" ht="23.4" x14ac:dyDescent="0.6"/>
  </sheetData>
  <mergeCells count="10">
    <mergeCell ref="J7:M7"/>
    <mergeCell ref="N7:Q7"/>
    <mergeCell ref="A1:Q1"/>
    <mergeCell ref="A2:Q2"/>
    <mergeCell ref="A3:Q3"/>
    <mergeCell ref="A4:Q4"/>
    <mergeCell ref="A5:Q5"/>
    <mergeCell ref="B6:Q6"/>
    <mergeCell ref="B7:E7"/>
    <mergeCell ref="F7:I7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ม.1รายบุคคล</vt:lpstr>
      <vt:lpstr>ม.1 แยกสมรรถนะ</vt:lpstr>
      <vt:lpstr>สรุประดับคุณภาพ</vt:lpstr>
      <vt:lpstr>ม.1รายบุคคล!Print_Titles</vt:lpstr>
      <vt:lpstr>สรุประดับคุณภาพ!Print_Titles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2017-06-17T11:04:45Z</cp:lastPrinted>
  <dcterms:created xsi:type="dcterms:W3CDTF">2017-06-17T09:45:14Z</dcterms:created>
  <dcterms:modified xsi:type="dcterms:W3CDTF">2017-06-18T02:58:24Z</dcterms:modified>
</cp:coreProperties>
</file>