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6260" windowHeight="6360"/>
  </bookViews>
  <sheets>
    <sheet name="ม.2 รายบุคคล" sheetId="1" r:id="rId1"/>
    <sheet name="ม.2 แยกสมรรถนะ" sheetId="4" r:id="rId2"/>
    <sheet name="สรุประดับคุณภาพ" sheetId="5" r:id="rId3"/>
  </sheets>
  <definedNames>
    <definedName name="_xlnm.Print_Titles" localSheetId="2">สรุประดับคุณภาพ!$1:$8</definedName>
  </definedNames>
  <calcPr calcId="144525"/>
</workbook>
</file>

<file path=xl/calcChain.xml><?xml version="1.0" encoding="utf-8"?>
<calcChain xmlns="http://schemas.openxmlformats.org/spreadsheetml/2006/main">
  <c r="D40" i="4" l="1"/>
  <c r="E40" i="4"/>
  <c r="C4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E10" i="4"/>
  <c r="D10" i="4"/>
  <c r="C10" i="4"/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10" i="4"/>
  <c r="E9" i="4"/>
  <c r="D9" i="4"/>
  <c r="C9" i="4"/>
  <c r="G10" i="4" l="1"/>
  <c r="AC41" i="1" l="1"/>
  <c r="AD41" i="1"/>
  <c r="AE41" i="1"/>
  <c r="AF41" i="1"/>
  <c r="AG41" i="1"/>
  <c r="AH41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11" i="1"/>
  <c r="AH10" i="1"/>
  <c r="E41" i="1" l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1" i="1"/>
  <c r="K9" i="5" l="1"/>
  <c r="L9" i="5"/>
  <c r="M9" i="5" l="1"/>
  <c r="A4" i="5"/>
  <c r="B4" i="4" l="1"/>
  <c r="A9" i="5" l="1"/>
  <c r="L10" i="5" l="1"/>
  <c r="M10" i="5"/>
  <c r="K10" i="5"/>
  <c r="J10" i="5"/>
  <c r="Q9" i="5" l="1"/>
  <c r="Q10" i="5" s="1"/>
  <c r="O9" i="5"/>
  <c r="P9" i="5"/>
  <c r="P10" i="5" s="1"/>
  <c r="N9" i="5"/>
  <c r="N10" i="5" s="1"/>
  <c r="O10" i="5"/>
  <c r="J9" i="5"/>
  <c r="I9" i="5"/>
  <c r="I10" i="5" s="1"/>
  <c r="B39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10" i="4"/>
  <c r="F9" i="5" l="1"/>
  <c r="F10" i="5" s="1"/>
  <c r="G9" i="5"/>
  <c r="G10" i="5" s="1"/>
  <c r="H9" i="5"/>
  <c r="H10" i="5" s="1"/>
  <c r="D9" i="5"/>
  <c r="D10" i="5" s="1"/>
  <c r="B9" i="5"/>
  <c r="B10" i="5" s="1"/>
  <c r="E9" i="5"/>
  <c r="E10" i="5" s="1"/>
  <c r="C9" i="5"/>
  <c r="C10" i="5" s="1"/>
</calcChain>
</file>

<file path=xl/sharedStrings.xml><?xml version="1.0" encoding="utf-8"?>
<sst xmlns="http://schemas.openxmlformats.org/spreadsheetml/2006/main" count="154" uniqueCount="88">
  <si>
    <t>การวัดและประเมินผล “การรู้เรื่องการอ่าน (Reading Literacy) ตามแนวทางการประเมินผลนักเรียนนานาชาติ PISA”</t>
  </si>
  <si>
    <t>ที่</t>
  </si>
  <si>
    <t>ชื่อ - สกุล</t>
  </si>
  <si>
    <t>บทอ่าน</t>
  </si>
  <si>
    <t>บทอ่าน (ข้อ)*</t>
  </si>
  <si>
    <t>แปลผล</t>
  </si>
  <si>
    <t>เกณฑ์ของระดับคะแนน</t>
  </si>
  <si>
    <t>การแปลผล</t>
  </si>
  <si>
    <t>ร้อยละ 75 - 100</t>
  </si>
  <si>
    <t>ดีมาก</t>
  </si>
  <si>
    <t>ร้อยละ 50 - 74</t>
  </si>
  <si>
    <t>ดี</t>
  </si>
  <si>
    <t>ร้อยละ 25 - 49</t>
  </si>
  <si>
    <t>พอใช้</t>
  </si>
  <si>
    <t>ร้อยละ 0 - 24</t>
  </si>
  <si>
    <t>ปรับปรุง</t>
  </si>
  <si>
    <t>สรุปคะแนนรายบุคค แยกตามสมรรถนะการอ่าน PISA</t>
  </si>
  <si>
    <t>แบบสรุปผล</t>
  </si>
  <si>
    <t>สมรรถนะการอ่าน PISA</t>
  </si>
  <si>
    <t>เข้าถึงและค้นคืนสาระ</t>
  </si>
  <si>
    <t>บูรณาการและตีความ</t>
  </si>
  <si>
    <t>สะท้อนและประเมิน</t>
  </si>
  <si>
    <t>(Access and retrieve)</t>
  </si>
  <si>
    <t>(Integrate and interpret)</t>
  </si>
  <si>
    <t>(Reflect and evaluate)</t>
  </si>
  <si>
    <t>คะแนนรายข้อ</t>
  </si>
  <si>
    <t>บูรณาการและตีตวาม</t>
  </si>
  <si>
    <r>
      <t>คะแนนเต็มรายสมรรถนะ</t>
    </r>
    <r>
      <rPr>
        <sz val="14"/>
        <color theme="1"/>
        <rFont val="Wingdings"/>
        <charset val="2"/>
      </rPr>
      <t>F</t>
    </r>
  </si>
  <si>
    <t>สมรรถนะ เข้าถึงและค้นคืนสาระ</t>
  </si>
  <si>
    <t>สมรรถนะบูรณาการและตีความ</t>
  </si>
  <si>
    <t>สมรรถนะสะท้อนและประเมิน</t>
  </si>
  <si>
    <t xml:space="preserve">PISA </t>
  </si>
  <si>
    <t>รวมคะแนน</t>
  </si>
  <si>
    <t>สีเหลือง =</t>
  </si>
  <si>
    <t>สีชมพู =</t>
  </si>
  <si>
    <t>สีฟ้า =</t>
  </si>
  <si>
    <t>การแปลผลแยกรายสมรรถนะการอ่าน</t>
  </si>
  <si>
    <t>เฉลี่ยระดับห้องเรียน/ร.ร.</t>
  </si>
  <si>
    <t>สมรรถนะ</t>
  </si>
  <si>
    <t>การอ่าน</t>
  </si>
  <si>
    <t xml:space="preserve">หมายเหตุ : </t>
  </si>
  <si>
    <r>
      <t>ข้อมูลจำนวนนักเรียนตอบถูก</t>
    </r>
    <r>
      <rPr>
        <u/>
        <sz val="16"/>
        <color rgb="FF002060"/>
        <rFont val="Angsana New"/>
        <family val="1"/>
      </rPr>
      <t xml:space="preserve">รายข้อ </t>
    </r>
    <r>
      <rPr>
        <sz val="16"/>
        <color rgb="FFFF0000"/>
        <rFont val="Angsana New"/>
        <family val="1"/>
      </rPr>
      <t>ทำให้ครูทราบได้ว่า นักเรียนในห้องที่เราสอนนี้  ขาดทักษะการตอบคำถามแบบใด</t>
    </r>
  </si>
  <si>
    <t>และหาบทอ่านให้นักเรียนได้อ่าน และตั้งคำถามแบบนั้นให้มากขึ้น</t>
  </si>
  <si>
    <r>
      <rPr>
        <b/>
        <sz val="16"/>
        <color theme="1"/>
        <rFont val="TH SarabunIT๙"/>
        <family val="2"/>
      </rPr>
      <t xml:space="preserve">คำชี้แจง </t>
    </r>
    <r>
      <rPr>
        <sz val="16"/>
        <color theme="1"/>
        <rFont val="TH SarabunIT๙"/>
        <family val="2"/>
      </rPr>
      <t xml:space="preserve">  ให้กรอกคะแนนที่นักเรียนทำได้ตามความเป็นจริง</t>
    </r>
  </si>
  <si>
    <r>
      <t xml:space="preserve">คำชี้แจง  ข้อมูลใน Sheet นี้ </t>
    </r>
    <r>
      <rPr>
        <b/>
        <sz val="16"/>
        <color rgb="FFFF0000"/>
        <rFont val="Angsana New"/>
        <family val="1"/>
      </rPr>
      <t>จะลิงก์มาจาก Sheet ก่อนหน้านี้</t>
    </r>
    <r>
      <rPr>
        <b/>
        <sz val="16"/>
        <color theme="1"/>
        <rFont val="Angsana New"/>
        <family val="1"/>
      </rPr>
      <t xml:space="preserve">  ไม่ต้องพิมพ์ข้อมูลใดๆ </t>
    </r>
  </si>
  <si>
    <t xml:space="preserve">สรุป จำนวน  และ ร้อยละ  แยกตามระดับคุณภาพ </t>
  </si>
  <si>
    <r>
      <t xml:space="preserve">คำชี้แจง  </t>
    </r>
    <r>
      <rPr>
        <sz val="16"/>
        <color theme="1"/>
        <rFont val="TH SarabunIT๙"/>
        <family val="2"/>
      </rPr>
      <t xml:space="preserve">ข้อมูลใน Sheet </t>
    </r>
    <r>
      <rPr>
        <sz val="16"/>
        <color rgb="FFFF0000"/>
        <rFont val="TH SarabunIT๙"/>
        <family val="2"/>
      </rPr>
      <t>นี้จะลิงก์มาจาก Sheet ก่อนหน้านี้</t>
    </r>
    <r>
      <rPr>
        <sz val="16"/>
        <color theme="1"/>
        <rFont val="TH SarabunIT๙"/>
        <family val="2"/>
      </rPr>
      <t xml:space="preserve"> ไม่ต้องพิมพ์ข้อมูลใดๆ </t>
    </r>
  </si>
  <si>
    <t>แยกตามระดับคุณภาพ</t>
  </si>
  <si>
    <t>จำนวนนักเรียน</t>
  </si>
  <si>
    <t>สมรรถนะการเข้าถึงและค้นคืนสาระ</t>
  </si>
  <si>
    <t>สมรรถนะการบูรณาการและตีความ</t>
  </si>
  <si>
    <t>สมรรถนะการสะท้อนและประเมิน</t>
  </si>
  <si>
    <t>ร้อยละ</t>
  </si>
  <si>
    <t xml:space="preserve">นำข้อมูลในตารางนี้ ไปกรอกในระบบ e-MES </t>
  </si>
  <si>
    <t xml:space="preserve">                เช่น นักเรียน มี 14 คน ต้องลบแถวที่ 15-30 ออกก่อน เพื่อให้ค่าเฉลี่ยที่ระบบคำนวณเป็นของนักเรียนคนที่ 1-14 เท่านั้น</t>
  </si>
  <si>
    <r>
      <t xml:space="preserve">หมายเหตุ :  ให้ </t>
    </r>
    <r>
      <rPr>
        <sz val="11"/>
        <color rgb="FFFF0000"/>
        <rFont val="Tahoma"/>
        <family val="2"/>
        <scheme val="minor"/>
      </rPr>
      <t>"ลบแถวที่เกินจำนวนนักเรียนในห้อง/ชั้นออก"</t>
    </r>
    <r>
      <rPr>
        <sz val="11"/>
        <color theme="1"/>
        <rFont val="Tahoma"/>
        <family val="2"/>
        <charset val="222"/>
        <scheme val="minor"/>
      </rPr>
      <t xml:space="preserve"> ด้วย  เพื่อไม่ให้ค่าเฉลี่ยน้อยกว่าความเป็นจริง </t>
    </r>
  </si>
  <si>
    <t xml:space="preserve">โรงเรียน …………………...................................................... </t>
  </si>
  <si>
    <r>
      <t>ช่วงคะแนน</t>
    </r>
    <r>
      <rPr>
        <sz val="12"/>
        <color theme="1"/>
        <rFont val="TH SarabunIT๙"/>
        <family val="2"/>
      </rPr>
      <t xml:space="preserve"> </t>
    </r>
  </si>
  <si>
    <r>
      <t>ช่วงคะแนน</t>
    </r>
    <r>
      <rPr>
        <sz val="12"/>
        <color theme="1"/>
        <rFont val="TH SarabunIT๙"/>
        <family val="2"/>
      </rPr>
      <t xml:space="preserve">  </t>
    </r>
  </si>
  <si>
    <t>คะแนนเฉลี่ยรายข้อ</t>
  </si>
  <si>
    <t>36-48</t>
  </si>
  <si>
    <t>24-35</t>
  </si>
  <si>
    <t>12-23</t>
  </si>
  <si>
    <t>0-11</t>
  </si>
  <si>
    <t>0-5</t>
  </si>
  <si>
    <t>ที่ 6 ( 6 )</t>
  </si>
  <si>
    <t>22  คะแนน</t>
  </si>
  <si>
    <t>17-22</t>
  </si>
  <si>
    <t>11-16</t>
  </si>
  <si>
    <t>6-10</t>
  </si>
  <si>
    <t xml:space="preserve">ชั้นมัธยมศึกษาปีที่ 2 ครั้งที่ 3  : พฤศจิกายน   2561 </t>
  </si>
  <si>
    <r>
      <t xml:space="preserve">ชั้นมัธยมศึกษาปีที่ 2 </t>
    </r>
    <r>
      <rPr>
        <sz val="16"/>
        <color theme="1"/>
        <rFont val="Angsana New"/>
        <family val="1"/>
      </rPr>
      <t xml:space="preserve">ครั้งที่ 3  : พฤศจิกายน   2561 </t>
    </r>
  </si>
  <si>
    <t xml:space="preserve">ชั้นมัธยมศึกษาปีที่ 2  ครั้งที่ 3  : พฤศจิกายน   2561 </t>
  </si>
  <si>
    <t>ที่ 1 ( 9 )</t>
  </si>
  <si>
    <t>ที่ 2  ( 9 )</t>
  </si>
  <si>
    <t>ที่ 3 ( 9 )</t>
  </si>
  <si>
    <t>ที่ 4 ( 7 )</t>
  </si>
  <si>
    <t>ที่ 5 ( 8 )</t>
  </si>
  <si>
    <t>8  คะแนน</t>
  </si>
  <si>
    <t>18 คะแนน</t>
  </si>
  <si>
    <t>6 - 8</t>
  </si>
  <si>
    <t>4 - 5</t>
  </si>
  <si>
    <t>2 - 3</t>
  </si>
  <si>
    <t>0 - 1</t>
  </si>
  <si>
    <t>14 - 18</t>
  </si>
  <si>
    <t>9 - 13</t>
  </si>
  <si>
    <t>5 - 8</t>
  </si>
  <si>
    <t>0 - 4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</si>
</sst>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  <font>
      <b/>
      <sz val="14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6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TH SarabunIT๙"/>
      <family val="2"/>
    </font>
    <font>
      <sz val="14"/>
      <color theme="1"/>
      <name val="Wingdings"/>
      <charset val="2"/>
    </font>
    <font>
      <sz val="12"/>
      <color theme="1"/>
      <name val="Angsana New"/>
      <family val="1"/>
    </font>
    <font>
      <sz val="16"/>
      <color rgb="FFFF0000"/>
      <name val="Angsana New"/>
      <family val="1"/>
    </font>
    <font>
      <u/>
      <sz val="16"/>
      <color rgb="FF002060"/>
      <name val="Angsana New"/>
      <family val="1"/>
    </font>
    <font>
      <sz val="11"/>
      <color rgb="FF002060"/>
      <name val="Tahoma"/>
      <family val="2"/>
      <charset val="222"/>
      <scheme val="minor"/>
    </font>
    <font>
      <b/>
      <sz val="16"/>
      <color rgb="FFFF0000"/>
      <name val="Angsana New"/>
      <family val="1"/>
    </font>
    <font>
      <sz val="16"/>
      <color rgb="FFFF0000"/>
      <name val="TH SarabunIT๙"/>
      <family val="2"/>
    </font>
    <font>
      <sz val="11"/>
      <color rgb="FFFF0000"/>
      <name val="Tahoma"/>
      <family val="2"/>
      <scheme val="minor"/>
    </font>
    <font>
      <sz val="16"/>
      <color theme="3" tint="0.3999755851924192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5" xfId="0" applyBorder="1"/>
    <xf numFmtId="0" fontId="8" fillId="0" borderId="5" xfId="0" applyFont="1" applyBorder="1" applyAlignment="1">
      <alignment horizontal="center" vertical="center" wrapText="1"/>
    </xf>
    <xf numFmtId="0" fontId="10" fillId="0" borderId="5" xfId="0" applyFont="1" applyBorder="1"/>
    <xf numFmtId="0" fontId="7" fillId="0" borderId="0" xfId="0" applyFont="1"/>
    <xf numFmtId="0" fontId="8" fillId="0" borderId="0" xfId="0" applyFont="1" applyBorder="1"/>
    <xf numFmtId="0" fontId="8" fillId="0" borderId="5" xfId="0" applyFont="1" applyBorder="1" applyAlignment="1">
      <alignment horizontal="center" vertical="center"/>
    </xf>
    <xf numFmtId="0" fontId="0" fillId="0" borderId="5" xfId="0" applyFont="1" applyBorder="1" applyAlignment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0" fillId="0" borderId="0" xfId="0" applyFont="1"/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0" xfId="0" applyFont="1" applyBorder="1"/>
    <xf numFmtId="0" fontId="10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3" borderId="1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3" borderId="0" xfId="0" applyFont="1" applyFill="1" applyBorder="1"/>
    <xf numFmtId="0" fontId="6" fillId="4" borderId="0" xfId="0" applyFont="1" applyFill="1" applyBorder="1"/>
    <xf numFmtId="0" fontId="0" fillId="5" borderId="0" xfId="0" applyFill="1"/>
    <xf numFmtId="0" fontId="9" fillId="0" borderId="0" xfId="0" applyFont="1" applyBorder="1"/>
    <xf numFmtId="0" fontId="0" fillId="0" borderId="0" xfId="0" applyBorder="1"/>
    <xf numFmtId="0" fontId="10" fillId="0" borderId="16" xfId="0" applyFont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4" fillId="0" borderId="0" xfId="0" applyFont="1"/>
    <xf numFmtId="0" fontId="16" fillId="0" borderId="0" xfId="0" applyFont="1"/>
    <xf numFmtId="0" fontId="9" fillId="0" borderId="0" xfId="0" applyFont="1" applyAlignment="1">
      <alignment horizontal="left" vertical="center"/>
    </xf>
    <xf numFmtId="0" fontId="10" fillId="0" borderId="8" xfId="0" applyFont="1" applyBorder="1"/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4" borderId="7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8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5" borderId="10" xfId="0" applyFont="1" applyFill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17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8" fillId="7" borderId="5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99FF66"/>
      <color rgb="FFF9F9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121920</xdr:colOff>
      <xdr:row>10</xdr:row>
      <xdr:rowOff>83820</xdr:rowOff>
    </xdr:from>
    <xdr:to>
      <xdr:col>14</xdr:col>
      <xdr:colOff>327660</xdr:colOff>
      <xdr:row>13</xdr:row>
      <xdr:rowOff>7620</xdr:rowOff>
    </xdr:to>
    <xdr:sp macro="" textlink="">
      <xdr:nvSpPr>
        <xdr:cNvPr id="2" name="ลูกศรขึ้น 1"/>
        <xdr:cNvSpPr/>
      </xdr:nvSpPr>
      <xdr:spPr>
        <a:xfrm>
          <a:off x="8221980" y="3543300"/>
          <a:ext cx="205740" cy="815340"/>
        </a:xfrm>
        <a:prstGeom prst="up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45"/>
  <sheetViews>
    <sheetView tabSelected="1" topLeftCell="D1" workbookViewId="0">
      <selection activeCell="AF12" sqref="AF12"/>
    </sheetView>
  </sheetViews>
  <sheetFormatPr defaultRowHeight="13.8" x14ac:dyDescent="0.25"/>
  <cols>
    <col min="1" max="1" width="1.19921875" customWidth="1"/>
    <col min="2" max="2" width="4.296875" customWidth="1"/>
    <col min="3" max="3" width="13.59765625" customWidth="1"/>
    <col min="4" max="33" width="4.09765625" customWidth="1"/>
    <col min="34" max="34" width="6" customWidth="1"/>
    <col min="35" max="35" width="7.09765625" customWidth="1"/>
    <col min="37" max="37" width="18" customWidth="1"/>
    <col min="38" max="38" width="13.69921875" customWidth="1"/>
    <col min="39" max="39" width="15.796875" customWidth="1"/>
  </cols>
  <sheetData>
    <row r="1" spans="2:39" s="4" customFormat="1" ht="24" thickBot="1" x14ac:dyDescent="0.45">
      <c r="B1" s="93" t="s">
        <v>17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</row>
    <row r="2" spans="2:39" s="4" customFormat="1" ht="25.2" customHeight="1" thickBot="1" x14ac:dyDescent="0.45">
      <c r="B2" s="94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K2" s="10" t="s">
        <v>6</v>
      </c>
      <c r="AL2" s="12" t="s">
        <v>58</v>
      </c>
      <c r="AM2" s="11" t="s">
        <v>7</v>
      </c>
    </row>
    <row r="3" spans="2:39" s="4" customFormat="1" ht="19.2" customHeight="1" thickBot="1" x14ac:dyDescent="0.45">
      <c r="B3" s="95" t="s">
        <v>71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K3" s="8" t="s">
        <v>8</v>
      </c>
      <c r="AL3" s="13" t="s">
        <v>60</v>
      </c>
      <c r="AM3" s="9" t="s">
        <v>9</v>
      </c>
    </row>
    <row r="4" spans="2:39" ht="19.2" customHeight="1" thickBot="1" x14ac:dyDescent="0.3">
      <c r="B4" s="66" t="s">
        <v>56</v>
      </c>
      <c r="AK4" s="8" t="s">
        <v>10</v>
      </c>
      <c r="AL4" s="13" t="s">
        <v>61</v>
      </c>
      <c r="AM4" s="9" t="s">
        <v>11</v>
      </c>
    </row>
    <row r="5" spans="2:39" ht="19.2" customHeight="1" thickBot="1" x14ac:dyDescent="0.3">
      <c r="B5" s="48" t="s">
        <v>43</v>
      </c>
      <c r="AK5" s="8" t="s">
        <v>12</v>
      </c>
      <c r="AL5" s="13" t="s">
        <v>62</v>
      </c>
      <c r="AM5" s="9" t="s">
        <v>13</v>
      </c>
    </row>
    <row r="6" spans="2:39" s="5" customFormat="1" ht="18" customHeight="1" thickBot="1" x14ac:dyDescent="0.55000000000000004">
      <c r="B6" s="98" t="s">
        <v>1</v>
      </c>
      <c r="C6" s="98" t="s">
        <v>2</v>
      </c>
      <c r="D6" s="92" t="s">
        <v>4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80"/>
      <c r="AD6" s="80"/>
      <c r="AE6" s="80"/>
      <c r="AF6" s="80"/>
      <c r="AG6" s="80"/>
      <c r="AH6" s="101" t="s">
        <v>32</v>
      </c>
      <c r="AI6" s="43"/>
      <c r="AK6" s="8" t="s">
        <v>14</v>
      </c>
      <c r="AL6" s="13" t="s">
        <v>63</v>
      </c>
      <c r="AM6" s="9" t="s">
        <v>15</v>
      </c>
    </row>
    <row r="7" spans="2:39" s="5" customFormat="1" ht="15.6" customHeight="1" x14ac:dyDescent="0.5">
      <c r="B7" s="99"/>
      <c r="C7" s="99"/>
      <c r="D7" s="104" t="s">
        <v>3</v>
      </c>
      <c r="E7" s="105"/>
      <c r="F7" s="105"/>
      <c r="G7" s="105"/>
      <c r="H7" s="106"/>
      <c r="I7" s="104" t="s">
        <v>3</v>
      </c>
      <c r="J7" s="105"/>
      <c r="K7" s="105"/>
      <c r="L7" s="105"/>
      <c r="M7" s="106"/>
      <c r="N7" s="104" t="s">
        <v>3</v>
      </c>
      <c r="O7" s="105"/>
      <c r="P7" s="105"/>
      <c r="Q7" s="105"/>
      <c r="R7" s="106"/>
      <c r="S7" s="104" t="s">
        <v>3</v>
      </c>
      <c r="T7" s="105"/>
      <c r="U7" s="105"/>
      <c r="V7" s="105"/>
      <c r="W7" s="106"/>
      <c r="X7" s="104" t="s">
        <v>3</v>
      </c>
      <c r="Y7" s="105"/>
      <c r="Z7" s="105"/>
      <c r="AA7" s="105"/>
      <c r="AB7" s="106"/>
      <c r="AC7" s="92" t="s">
        <v>3</v>
      </c>
      <c r="AD7" s="92"/>
      <c r="AE7" s="92"/>
      <c r="AF7" s="92"/>
      <c r="AG7" s="92"/>
      <c r="AH7" s="102"/>
      <c r="AI7" s="44" t="s">
        <v>5</v>
      </c>
    </row>
    <row r="8" spans="2:39" s="5" customFormat="1" ht="19.8" customHeight="1" x14ac:dyDescent="0.5">
      <c r="B8" s="99"/>
      <c r="C8" s="99"/>
      <c r="D8" s="104" t="s">
        <v>73</v>
      </c>
      <c r="E8" s="105"/>
      <c r="F8" s="105"/>
      <c r="G8" s="105"/>
      <c r="H8" s="106"/>
      <c r="I8" s="104" t="s">
        <v>74</v>
      </c>
      <c r="J8" s="105"/>
      <c r="K8" s="105"/>
      <c r="L8" s="105"/>
      <c r="M8" s="106"/>
      <c r="N8" s="104" t="s">
        <v>75</v>
      </c>
      <c r="O8" s="105"/>
      <c r="P8" s="105"/>
      <c r="Q8" s="105"/>
      <c r="R8" s="106"/>
      <c r="S8" s="104" t="s">
        <v>76</v>
      </c>
      <c r="T8" s="105"/>
      <c r="U8" s="105"/>
      <c r="V8" s="105"/>
      <c r="W8" s="106"/>
      <c r="X8" s="104" t="s">
        <v>77</v>
      </c>
      <c r="Y8" s="105"/>
      <c r="Z8" s="105"/>
      <c r="AA8" s="105"/>
      <c r="AB8" s="106"/>
      <c r="AC8" s="92" t="s">
        <v>65</v>
      </c>
      <c r="AD8" s="92"/>
      <c r="AE8" s="92"/>
      <c r="AF8" s="92"/>
      <c r="AG8" s="92"/>
      <c r="AH8" s="102"/>
      <c r="AI8" s="45" t="s">
        <v>38</v>
      </c>
    </row>
    <row r="9" spans="2:39" s="5" customFormat="1" ht="19.8" customHeight="1" x14ac:dyDescent="0.5">
      <c r="B9" s="99"/>
      <c r="C9" s="99"/>
      <c r="D9" s="25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  <c r="Q9" s="2">
        <v>14</v>
      </c>
      <c r="R9" s="2">
        <v>15</v>
      </c>
      <c r="S9" s="2">
        <v>16</v>
      </c>
      <c r="T9" s="2">
        <v>17</v>
      </c>
      <c r="U9" s="2">
        <v>18</v>
      </c>
      <c r="V9" s="2">
        <v>19</v>
      </c>
      <c r="W9" s="2">
        <v>20</v>
      </c>
      <c r="X9" s="2">
        <v>21</v>
      </c>
      <c r="Y9" s="2">
        <v>22</v>
      </c>
      <c r="Z9" s="2">
        <v>23</v>
      </c>
      <c r="AA9" s="2">
        <v>24</v>
      </c>
      <c r="AB9" s="21">
        <v>25</v>
      </c>
      <c r="AC9" s="82">
        <v>26</v>
      </c>
      <c r="AD9" s="83">
        <v>27</v>
      </c>
      <c r="AE9" s="82">
        <v>28</v>
      </c>
      <c r="AF9" s="83">
        <v>29</v>
      </c>
      <c r="AG9" s="82">
        <v>30</v>
      </c>
      <c r="AH9" s="103"/>
      <c r="AI9" s="44" t="s">
        <v>39</v>
      </c>
    </row>
    <row r="10" spans="2:39" s="5" customFormat="1" ht="20.399999999999999" customHeight="1" x14ac:dyDescent="0.5">
      <c r="B10" s="100"/>
      <c r="C10" s="22" t="s">
        <v>25</v>
      </c>
      <c r="D10" s="23">
        <v>1</v>
      </c>
      <c r="E10" s="127">
        <v>1</v>
      </c>
      <c r="F10" s="127">
        <v>1</v>
      </c>
      <c r="G10" s="24">
        <v>3</v>
      </c>
      <c r="H10" s="24">
        <v>3</v>
      </c>
      <c r="I10" s="23">
        <v>1</v>
      </c>
      <c r="J10" s="23">
        <v>2</v>
      </c>
      <c r="K10" s="23">
        <v>1</v>
      </c>
      <c r="L10" s="127">
        <v>2</v>
      </c>
      <c r="M10" s="24">
        <v>3</v>
      </c>
      <c r="N10" s="23">
        <v>1</v>
      </c>
      <c r="O10" s="127">
        <v>1</v>
      </c>
      <c r="P10" s="127">
        <v>2</v>
      </c>
      <c r="Q10" s="127">
        <v>2</v>
      </c>
      <c r="R10" s="24">
        <v>3</v>
      </c>
      <c r="S10" s="127">
        <v>1</v>
      </c>
      <c r="T10" s="127">
        <v>1</v>
      </c>
      <c r="U10" s="127">
        <v>2</v>
      </c>
      <c r="V10" s="127">
        <v>1</v>
      </c>
      <c r="W10" s="127">
        <v>2</v>
      </c>
      <c r="X10" s="23">
        <v>1</v>
      </c>
      <c r="Y10" s="127">
        <v>1</v>
      </c>
      <c r="Z10" s="24">
        <v>2</v>
      </c>
      <c r="AA10" s="24">
        <v>2</v>
      </c>
      <c r="AB10" s="24">
        <v>2</v>
      </c>
      <c r="AC10" s="84">
        <v>1</v>
      </c>
      <c r="AD10" s="128">
        <v>1</v>
      </c>
      <c r="AE10" s="128">
        <v>1</v>
      </c>
      <c r="AF10" s="128">
        <v>1</v>
      </c>
      <c r="AG10" s="128">
        <v>2</v>
      </c>
      <c r="AH10" s="18">
        <f>SUM(D10:AG10)</f>
        <v>48</v>
      </c>
      <c r="AI10" s="46" t="s">
        <v>31</v>
      </c>
      <c r="AJ10" s="64" t="s">
        <v>33</v>
      </c>
      <c r="AK10" s="5" t="s">
        <v>19</v>
      </c>
    </row>
    <row r="11" spans="2:39" s="5" customFormat="1" ht="19.8" x14ac:dyDescent="0.5">
      <c r="B11" s="6">
        <v>1</v>
      </c>
      <c r="C11" s="2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81">
        <f t="shared" ref="AH11:AH40" si="0">SUM(D11:AG11)</f>
        <v>0</v>
      </c>
      <c r="AI11" s="19" t="str">
        <f>IF(AH11&lt;12,"ปรับปรุง",IF(AH11&lt;24,"พอใช้",IF(AH11&lt;36,"ดี",IF(AH11&gt;=36,"ดีมาก",))))</f>
        <v>ปรับปรุง</v>
      </c>
      <c r="AJ11" s="65" t="s">
        <v>34</v>
      </c>
      <c r="AK11" s="5" t="s">
        <v>26</v>
      </c>
    </row>
    <row r="12" spans="2:39" s="5" customFormat="1" ht="19.8" x14ac:dyDescent="0.5">
      <c r="B12" s="6">
        <v>2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81">
        <f t="shared" si="0"/>
        <v>0</v>
      </c>
      <c r="AI12" s="19" t="str">
        <f t="shared" ref="AI12:AI41" si="1">IF(AH12&lt;12,"ปรับปรุง",IF(AH12&lt;24,"พอใช้",IF(AH12&lt;36,"ดี",IF(AH12&gt;=36,"ดีมาก",))))</f>
        <v>ปรับปรุง</v>
      </c>
      <c r="AJ12" s="63" t="s">
        <v>35</v>
      </c>
      <c r="AK12" s="5" t="s">
        <v>21</v>
      </c>
    </row>
    <row r="13" spans="2:39" s="5" customFormat="1" ht="19.8" x14ac:dyDescent="0.5">
      <c r="B13" s="6">
        <v>3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81">
        <f t="shared" si="0"/>
        <v>0</v>
      </c>
      <c r="AI13" s="19" t="str">
        <f t="shared" si="1"/>
        <v>ปรับปรุง</v>
      </c>
    </row>
    <row r="14" spans="2:39" s="5" customFormat="1" ht="19.8" x14ac:dyDescent="0.5">
      <c r="B14" s="6">
        <v>4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81">
        <f t="shared" si="0"/>
        <v>0</v>
      </c>
      <c r="AI14" s="19" t="str">
        <f t="shared" si="1"/>
        <v>ปรับปรุง</v>
      </c>
    </row>
    <row r="15" spans="2:39" s="5" customFormat="1" ht="19.8" x14ac:dyDescent="0.5">
      <c r="B15" s="6">
        <v>5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81">
        <f t="shared" si="0"/>
        <v>0</v>
      </c>
      <c r="AI15" s="19" t="str">
        <f t="shared" si="1"/>
        <v>ปรับปรุง</v>
      </c>
    </row>
    <row r="16" spans="2:39" s="5" customFormat="1" ht="19.8" x14ac:dyDescent="0.5">
      <c r="B16" s="6">
        <v>6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81">
        <f t="shared" si="0"/>
        <v>0</v>
      </c>
      <c r="AI16" s="19" t="str">
        <f t="shared" si="1"/>
        <v>ปรับปรุง</v>
      </c>
    </row>
    <row r="17" spans="2:36" s="5" customFormat="1" ht="19.8" x14ac:dyDescent="0.5">
      <c r="B17" s="6">
        <v>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81">
        <f t="shared" si="0"/>
        <v>0</v>
      </c>
      <c r="AI17" s="19" t="str">
        <f t="shared" si="1"/>
        <v>ปรับปรุง</v>
      </c>
    </row>
    <row r="18" spans="2:36" s="5" customFormat="1" ht="19.8" x14ac:dyDescent="0.5">
      <c r="B18" s="16">
        <v>8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81">
        <f t="shared" si="0"/>
        <v>0</v>
      </c>
      <c r="AI18" s="19" t="str">
        <f t="shared" si="1"/>
        <v>ปรับปรุง</v>
      </c>
    </row>
    <row r="19" spans="2:36" s="5" customFormat="1" ht="19.8" x14ac:dyDescent="0.5">
      <c r="B19" s="6">
        <v>9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81">
        <f t="shared" si="0"/>
        <v>0</v>
      </c>
      <c r="AI19" s="19" t="str">
        <f t="shared" si="1"/>
        <v>ปรับปรุง</v>
      </c>
    </row>
    <row r="20" spans="2:36" s="5" customFormat="1" ht="19.8" x14ac:dyDescent="0.5">
      <c r="B20" s="6">
        <v>10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81">
        <f t="shared" si="0"/>
        <v>0</v>
      </c>
      <c r="AI20" s="19" t="str">
        <f t="shared" si="1"/>
        <v>ปรับปรุง</v>
      </c>
    </row>
    <row r="21" spans="2:36" ht="19.8" x14ac:dyDescent="0.5">
      <c r="B21" s="6">
        <v>11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81">
        <f t="shared" si="0"/>
        <v>0</v>
      </c>
      <c r="AI21" s="19" t="str">
        <f t="shared" si="1"/>
        <v>ปรับปรุง</v>
      </c>
      <c r="AJ21" s="33"/>
    </row>
    <row r="22" spans="2:36" ht="19.8" x14ac:dyDescent="0.5">
      <c r="B22" s="6">
        <v>12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81">
        <f t="shared" si="0"/>
        <v>0</v>
      </c>
      <c r="AI22" s="19" t="str">
        <f t="shared" si="1"/>
        <v>ปรับปรุง</v>
      </c>
      <c r="AJ22" s="33"/>
    </row>
    <row r="23" spans="2:36" ht="19.8" x14ac:dyDescent="0.5">
      <c r="B23" s="6">
        <v>13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81">
        <f t="shared" si="0"/>
        <v>0</v>
      </c>
      <c r="AI23" s="19" t="str">
        <f t="shared" si="1"/>
        <v>ปรับปรุง</v>
      </c>
      <c r="AJ23" s="33"/>
    </row>
    <row r="24" spans="2:36" ht="19.8" x14ac:dyDescent="0.5">
      <c r="B24" s="6">
        <v>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81">
        <f t="shared" si="0"/>
        <v>0</v>
      </c>
      <c r="AI24" s="19" t="str">
        <f t="shared" si="1"/>
        <v>ปรับปรุง</v>
      </c>
      <c r="AJ24" s="33"/>
    </row>
    <row r="25" spans="2:36" ht="19.8" x14ac:dyDescent="0.5">
      <c r="B25" s="6">
        <v>15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81">
        <f t="shared" si="0"/>
        <v>0</v>
      </c>
      <c r="AI25" s="19" t="str">
        <f t="shared" si="1"/>
        <v>ปรับปรุง</v>
      </c>
      <c r="AJ25" s="33"/>
    </row>
    <row r="26" spans="2:36" ht="19.8" x14ac:dyDescent="0.5">
      <c r="B26" s="6">
        <v>16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81">
        <f t="shared" si="0"/>
        <v>0</v>
      </c>
      <c r="AI26" s="19" t="str">
        <f t="shared" si="1"/>
        <v>ปรับปรุง</v>
      </c>
      <c r="AJ26" s="33"/>
    </row>
    <row r="27" spans="2:36" ht="19.8" x14ac:dyDescent="0.5">
      <c r="B27" s="6">
        <v>17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81">
        <f t="shared" si="0"/>
        <v>0</v>
      </c>
      <c r="AI27" s="19" t="str">
        <f t="shared" si="1"/>
        <v>ปรับปรุง</v>
      </c>
      <c r="AJ27" s="33"/>
    </row>
    <row r="28" spans="2:36" ht="19.8" x14ac:dyDescent="0.5">
      <c r="B28" s="6">
        <v>18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81">
        <f t="shared" si="0"/>
        <v>0</v>
      </c>
      <c r="AI28" s="19" t="str">
        <f t="shared" si="1"/>
        <v>ปรับปรุง</v>
      </c>
      <c r="AJ28" s="33"/>
    </row>
    <row r="29" spans="2:36" ht="19.8" x14ac:dyDescent="0.5">
      <c r="B29" s="6">
        <v>19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81">
        <f t="shared" si="0"/>
        <v>0</v>
      </c>
      <c r="AI29" s="19" t="str">
        <f t="shared" si="1"/>
        <v>ปรับปรุง</v>
      </c>
      <c r="AJ29" s="33"/>
    </row>
    <row r="30" spans="2:36" ht="19.8" x14ac:dyDescent="0.5">
      <c r="B30" s="6">
        <v>20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81">
        <f t="shared" si="0"/>
        <v>0</v>
      </c>
      <c r="AI30" s="19" t="str">
        <f t="shared" si="1"/>
        <v>ปรับปรุง</v>
      </c>
      <c r="AJ30" s="33"/>
    </row>
    <row r="31" spans="2:36" ht="19.8" x14ac:dyDescent="0.5">
      <c r="B31" s="6">
        <v>21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81">
        <f t="shared" si="0"/>
        <v>0</v>
      </c>
      <c r="AI31" s="19" t="str">
        <f t="shared" si="1"/>
        <v>ปรับปรุง</v>
      </c>
      <c r="AJ31" s="33"/>
    </row>
    <row r="32" spans="2:36" ht="19.8" x14ac:dyDescent="0.5">
      <c r="B32" s="6">
        <v>22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81">
        <f t="shared" si="0"/>
        <v>0</v>
      </c>
      <c r="AI32" s="19" t="str">
        <f t="shared" si="1"/>
        <v>ปรับปรุง</v>
      </c>
      <c r="AJ32" s="33"/>
    </row>
    <row r="33" spans="2:36" ht="19.8" x14ac:dyDescent="0.5">
      <c r="B33" s="6">
        <v>23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81">
        <f t="shared" si="0"/>
        <v>0</v>
      </c>
      <c r="AI33" s="19" t="str">
        <f t="shared" si="1"/>
        <v>ปรับปรุง</v>
      </c>
      <c r="AJ33" s="33"/>
    </row>
    <row r="34" spans="2:36" ht="19.8" x14ac:dyDescent="0.5">
      <c r="B34" s="6">
        <v>24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81">
        <f t="shared" si="0"/>
        <v>0</v>
      </c>
      <c r="AI34" s="19" t="str">
        <f t="shared" si="1"/>
        <v>ปรับปรุง</v>
      </c>
      <c r="AJ34" s="33"/>
    </row>
    <row r="35" spans="2:36" ht="19.8" x14ac:dyDescent="0.5">
      <c r="B35" s="6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81">
        <f t="shared" si="0"/>
        <v>0</v>
      </c>
      <c r="AI35" s="19" t="str">
        <f t="shared" si="1"/>
        <v>ปรับปรุง</v>
      </c>
      <c r="AJ35" s="33"/>
    </row>
    <row r="36" spans="2:36" ht="19.8" x14ac:dyDescent="0.5">
      <c r="B36" s="6">
        <v>26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81">
        <f t="shared" si="0"/>
        <v>0</v>
      </c>
      <c r="AI36" s="19" t="str">
        <f t="shared" si="1"/>
        <v>ปรับปรุง</v>
      </c>
      <c r="AJ36" s="33"/>
    </row>
    <row r="37" spans="2:36" ht="19.8" x14ac:dyDescent="0.5">
      <c r="B37" s="6">
        <v>27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81">
        <f t="shared" si="0"/>
        <v>0</v>
      </c>
      <c r="AI37" s="19" t="str">
        <f t="shared" si="1"/>
        <v>ปรับปรุง</v>
      </c>
      <c r="AJ37" s="33"/>
    </row>
    <row r="38" spans="2:36" ht="19.8" x14ac:dyDescent="0.5">
      <c r="B38" s="6">
        <v>28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81">
        <f t="shared" si="0"/>
        <v>0</v>
      </c>
      <c r="AI38" s="19" t="str">
        <f t="shared" si="1"/>
        <v>ปรับปรุง</v>
      </c>
      <c r="AJ38" s="33"/>
    </row>
    <row r="39" spans="2:36" ht="19.8" x14ac:dyDescent="0.5">
      <c r="B39" s="6">
        <v>29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81">
        <f t="shared" si="0"/>
        <v>0</v>
      </c>
      <c r="AI39" s="19" t="str">
        <f t="shared" si="1"/>
        <v>ปรับปรุง</v>
      </c>
      <c r="AJ39" s="33"/>
    </row>
    <row r="40" spans="2:36" ht="19.8" x14ac:dyDescent="0.5">
      <c r="B40" s="6">
        <v>30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81">
        <f t="shared" si="0"/>
        <v>0</v>
      </c>
      <c r="AI40" s="19" t="str">
        <f t="shared" si="1"/>
        <v>ปรับปรุง</v>
      </c>
      <c r="AJ40" s="33"/>
    </row>
    <row r="41" spans="2:36" s="15" customFormat="1" ht="23.4" x14ac:dyDescent="0.6">
      <c r="B41" s="96" t="s">
        <v>59</v>
      </c>
      <c r="C41" s="97"/>
      <c r="D41" s="79" t="e">
        <f>AVERAGE(D11:D40)</f>
        <v>#DIV/0!</v>
      </c>
      <c r="E41" s="79" t="e">
        <f t="shared" ref="E41:AG41" si="2">AVERAGE(E11:E40)</f>
        <v>#DIV/0!</v>
      </c>
      <c r="F41" s="79" t="e">
        <f t="shared" si="2"/>
        <v>#DIV/0!</v>
      </c>
      <c r="G41" s="79" t="e">
        <f t="shared" si="2"/>
        <v>#DIV/0!</v>
      </c>
      <c r="H41" s="79" t="e">
        <f t="shared" si="2"/>
        <v>#DIV/0!</v>
      </c>
      <c r="I41" s="79" t="e">
        <f t="shared" si="2"/>
        <v>#DIV/0!</v>
      </c>
      <c r="J41" s="79" t="e">
        <f t="shared" si="2"/>
        <v>#DIV/0!</v>
      </c>
      <c r="K41" s="79" t="e">
        <f t="shared" si="2"/>
        <v>#DIV/0!</v>
      </c>
      <c r="L41" s="79" t="e">
        <f t="shared" si="2"/>
        <v>#DIV/0!</v>
      </c>
      <c r="M41" s="79" t="e">
        <f t="shared" si="2"/>
        <v>#DIV/0!</v>
      </c>
      <c r="N41" s="79" t="e">
        <f t="shared" si="2"/>
        <v>#DIV/0!</v>
      </c>
      <c r="O41" s="79" t="e">
        <f t="shared" si="2"/>
        <v>#DIV/0!</v>
      </c>
      <c r="P41" s="79" t="e">
        <f t="shared" si="2"/>
        <v>#DIV/0!</v>
      </c>
      <c r="Q41" s="79" t="e">
        <f t="shared" si="2"/>
        <v>#DIV/0!</v>
      </c>
      <c r="R41" s="79" t="e">
        <f t="shared" si="2"/>
        <v>#DIV/0!</v>
      </c>
      <c r="S41" s="79" t="e">
        <f t="shared" si="2"/>
        <v>#DIV/0!</v>
      </c>
      <c r="T41" s="79" t="e">
        <f t="shared" si="2"/>
        <v>#DIV/0!</v>
      </c>
      <c r="U41" s="79" t="e">
        <f t="shared" si="2"/>
        <v>#DIV/0!</v>
      </c>
      <c r="V41" s="79" t="e">
        <f t="shared" si="2"/>
        <v>#DIV/0!</v>
      </c>
      <c r="W41" s="79" t="e">
        <f t="shared" si="2"/>
        <v>#DIV/0!</v>
      </c>
      <c r="X41" s="79" t="e">
        <f t="shared" si="2"/>
        <v>#DIV/0!</v>
      </c>
      <c r="Y41" s="79" t="e">
        <f t="shared" si="2"/>
        <v>#DIV/0!</v>
      </c>
      <c r="Z41" s="79" t="e">
        <f t="shared" si="2"/>
        <v>#DIV/0!</v>
      </c>
      <c r="AA41" s="79" t="e">
        <f t="shared" si="2"/>
        <v>#DIV/0!</v>
      </c>
      <c r="AB41" s="79" t="e">
        <f t="shared" si="2"/>
        <v>#DIV/0!</v>
      </c>
      <c r="AC41" s="79" t="e">
        <f t="shared" si="2"/>
        <v>#DIV/0!</v>
      </c>
      <c r="AD41" s="79" t="e">
        <f t="shared" si="2"/>
        <v>#DIV/0!</v>
      </c>
      <c r="AE41" s="79" t="e">
        <f t="shared" si="2"/>
        <v>#DIV/0!</v>
      </c>
      <c r="AF41" s="79" t="e">
        <f t="shared" si="2"/>
        <v>#DIV/0!</v>
      </c>
      <c r="AG41" s="79" t="e">
        <f t="shared" si="2"/>
        <v>#DIV/0!</v>
      </c>
      <c r="AH41" s="81">
        <f>AVERAGE(AH11:AH40)</f>
        <v>0</v>
      </c>
      <c r="AI41" s="19" t="str">
        <f t="shared" si="1"/>
        <v>ปรับปรุง</v>
      </c>
    </row>
    <row r="44" spans="2:36" s="15" customFormat="1" ht="23.4" x14ac:dyDescent="0.6">
      <c r="C44" s="49" t="s">
        <v>40</v>
      </c>
      <c r="D44" s="49" t="s">
        <v>41</v>
      </c>
    </row>
    <row r="45" spans="2:36" x14ac:dyDescent="0.25">
      <c r="D45" s="50" t="s">
        <v>42</v>
      </c>
    </row>
  </sheetData>
  <mergeCells count="20">
    <mergeCell ref="S8:W8"/>
    <mergeCell ref="X7:AB7"/>
    <mergeCell ref="X8:AB8"/>
    <mergeCell ref="AC7:AG7"/>
    <mergeCell ref="AC8:AG8"/>
    <mergeCell ref="B1:AI1"/>
    <mergeCell ref="B2:AI2"/>
    <mergeCell ref="B3:AI3"/>
    <mergeCell ref="B41:C41"/>
    <mergeCell ref="B6:B10"/>
    <mergeCell ref="AH6:AH9"/>
    <mergeCell ref="C6:C9"/>
    <mergeCell ref="D6:AB6"/>
    <mergeCell ref="D7:H7"/>
    <mergeCell ref="D8:H8"/>
    <mergeCell ref="I7:M7"/>
    <mergeCell ref="I8:M8"/>
    <mergeCell ref="N7:R7"/>
    <mergeCell ref="N8:R8"/>
    <mergeCell ref="S7:W7"/>
  </mergeCells>
  <pageMargins left="0.11811023622047245" right="0.11811023622047245" top="0.55118110236220474" bottom="0.55118110236220474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B19" workbookViewId="0">
      <selection activeCell="C45" sqref="C45"/>
    </sheetView>
  </sheetViews>
  <sheetFormatPr defaultRowHeight="13.8" x14ac:dyDescent="0.25"/>
  <cols>
    <col min="1" max="1" width="4.296875" customWidth="1"/>
    <col min="2" max="2" width="22.796875" customWidth="1"/>
    <col min="3" max="3" width="16.09765625" customWidth="1"/>
    <col min="4" max="4" width="17.796875" customWidth="1"/>
    <col min="5" max="5" width="16.8984375" customWidth="1"/>
    <col min="6" max="8" width="15.8984375" customWidth="1"/>
    <col min="10" max="10" width="21.19921875" customWidth="1"/>
    <col min="11" max="11" width="14" customWidth="1"/>
    <col min="12" max="12" width="13.296875" customWidth="1"/>
  </cols>
  <sheetData>
    <row r="1" spans="1:12" s="4" customFormat="1" ht="15.6" x14ac:dyDescent="0.4">
      <c r="A1" s="111" t="s">
        <v>16</v>
      </c>
      <c r="B1" s="111"/>
      <c r="C1" s="111"/>
      <c r="D1" s="111"/>
      <c r="E1" s="111"/>
      <c r="F1" s="111"/>
      <c r="G1" s="111"/>
      <c r="H1" s="111"/>
    </row>
    <row r="2" spans="1:12" s="4" customFormat="1" ht="25.2" customHeight="1" thickBot="1" x14ac:dyDescent="0.6">
      <c r="A2" s="93" t="s">
        <v>0</v>
      </c>
      <c r="B2" s="93"/>
      <c r="C2" s="93"/>
      <c r="D2" s="93"/>
      <c r="E2" s="93"/>
      <c r="F2" s="93"/>
      <c r="G2" s="93"/>
      <c r="H2" s="93"/>
      <c r="J2" s="30" t="s">
        <v>28</v>
      </c>
      <c r="K2" s="28" t="s">
        <v>78</v>
      </c>
      <c r="L2" s="5"/>
    </row>
    <row r="3" spans="1:12" s="4" customFormat="1" ht="19.2" customHeight="1" thickBot="1" x14ac:dyDescent="0.45">
      <c r="A3" s="94" t="s">
        <v>70</v>
      </c>
      <c r="B3" s="94"/>
      <c r="C3" s="94"/>
      <c r="D3" s="94"/>
      <c r="E3" s="94"/>
      <c r="F3" s="94"/>
      <c r="G3" s="94"/>
      <c r="H3" s="94"/>
      <c r="J3" s="10" t="s">
        <v>6</v>
      </c>
      <c r="K3" s="12" t="s">
        <v>57</v>
      </c>
      <c r="L3" s="11" t="s">
        <v>7</v>
      </c>
    </row>
    <row r="4" spans="1:12" s="4" customFormat="1" ht="19.2" customHeight="1" thickBot="1" x14ac:dyDescent="0.45">
      <c r="A4" s="62"/>
      <c r="B4" s="66" t="str">
        <f>(((('ม.2 รายบุคคล'!B4))))</f>
        <v xml:space="preserve">โรงเรียน …………………...................................................... </v>
      </c>
      <c r="C4" s="62"/>
      <c r="D4" s="62"/>
      <c r="E4" s="62"/>
      <c r="F4" s="62"/>
      <c r="G4" s="62"/>
      <c r="H4" s="62"/>
      <c r="J4" s="8" t="s">
        <v>8</v>
      </c>
      <c r="K4" s="13" t="s">
        <v>80</v>
      </c>
      <c r="L4" s="9" t="s">
        <v>9</v>
      </c>
    </row>
    <row r="5" spans="1:12" ht="19.2" customHeight="1" thickBot="1" x14ac:dyDescent="0.3">
      <c r="A5" s="51" t="s">
        <v>44</v>
      </c>
      <c r="J5" s="8" t="s">
        <v>10</v>
      </c>
      <c r="K5" s="13" t="s">
        <v>81</v>
      </c>
      <c r="L5" s="9" t="s">
        <v>11</v>
      </c>
    </row>
    <row r="6" spans="1:12" s="5" customFormat="1" ht="22.2" customHeight="1" thickBot="1" x14ac:dyDescent="0.55000000000000004">
      <c r="A6" s="98" t="s">
        <v>1</v>
      </c>
      <c r="B6" s="98" t="s">
        <v>2</v>
      </c>
      <c r="C6" s="107" t="s">
        <v>18</v>
      </c>
      <c r="D6" s="108"/>
      <c r="E6" s="108"/>
      <c r="F6" s="109" t="s">
        <v>36</v>
      </c>
      <c r="G6" s="109"/>
      <c r="H6" s="110"/>
      <c r="J6" s="8" t="s">
        <v>12</v>
      </c>
      <c r="K6" s="13" t="s">
        <v>82</v>
      </c>
      <c r="L6" s="9" t="s">
        <v>13</v>
      </c>
    </row>
    <row r="7" spans="1:12" s="5" customFormat="1" ht="22.8" customHeight="1" thickBot="1" x14ac:dyDescent="0.55000000000000004">
      <c r="A7" s="99"/>
      <c r="B7" s="99"/>
      <c r="C7" s="16" t="s">
        <v>19</v>
      </c>
      <c r="D7" s="16" t="s">
        <v>20</v>
      </c>
      <c r="E7" s="17" t="s">
        <v>21</v>
      </c>
      <c r="F7" s="67" t="s">
        <v>19</v>
      </c>
      <c r="G7" s="35" t="s">
        <v>20</v>
      </c>
      <c r="H7" s="37" t="s">
        <v>21</v>
      </c>
      <c r="J7" s="8" t="s">
        <v>14</v>
      </c>
      <c r="K7" s="13" t="s">
        <v>83</v>
      </c>
      <c r="L7" s="9" t="s">
        <v>15</v>
      </c>
    </row>
    <row r="8" spans="1:12" s="5" customFormat="1" ht="25.8" customHeight="1" x14ac:dyDescent="0.6">
      <c r="A8" s="99"/>
      <c r="B8" s="100"/>
      <c r="C8" s="14" t="s">
        <v>22</v>
      </c>
      <c r="D8" s="20" t="s">
        <v>23</v>
      </c>
      <c r="E8" s="34" t="s">
        <v>24</v>
      </c>
      <c r="F8" s="68" t="s">
        <v>22</v>
      </c>
      <c r="G8" s="36" t="s">
        <v>23</v>
      </c>
      <c r="H8" s="38" t="s">
        <v>24</v>
      </c>
    </row>
    <row r="9" spans="1:12" s="5" customFormat="1" ht="24" thickBot="1" x14ac:dyDescent="0.65">
      <c r="A9" s="100"/>
      <c r="B9" s="26" t="s">
        <v>27</v>
      </c>
      <c r="C9" s="85">
        <f>SUM('ม.2 รายบุคคล'!D10,'ม.2 รายบุคคล'!I10:K10,'ม.2 รายบุคคล'!N10,'ม.2 รายบุคคล'!X10,'ม.2 รายบุคคล'!AC10)</f>
        <v>8</v>
      </c>
      <c r="D9" s="86">
        <f>SUM('ม.2 รายบุคคล'!E10:F10,'ม.2 รายบุคคล'!L10,'ม.2 รายบุคคล'!O10:Q10,'ม.2 รายบุคคล'!S10:W10,'ม.2 รายบุคคล'!Y10,'ม.2 รายบุคคล'!AD10:AG10)</f>
        <v>22</v>
      </c>
      <c r="E9" s="88">
        <f>SUM('ม.2 รายบุคคล'!G10:H10,'ม.2 รายบุคคล'!M10,'ม.2 รายบุคคล'!R10,'ม.2 รายบุคคล'!Z10:AB10)</f>
        <v>18</v>
      </c>
      <c r="F9" s="69">
        <v>8</v>
      </c>
      <c r="G9" s="27">
        <v>22</v>
      </c>
      <c r="H9" s="78">
        <v>18</v>
      </c>
      <c r="J9" s="29" t="s">
        <v>29</v>
      </c>
      <c r="K9" s="32" t="s">
        <v>66</v>
      </c>
    </row>
    <row r="10" spans="1:12" s="5" customFormat="1" ht="24" thickBot="1" x14ac:dyDescent="0.65">
      <c r="A10" s="6">
        <v>1</v>
      </c>
      <c r="B10" s="26">
        <f>(((('ม.2 รายบุคคล'!C11))))</f>
        <v>0</v>
      </c>
      <c r="C10" s="87">
        <f>SUM('ม.2 รายบุคคล'!D11,'ม.2 รายบุคคล'!I11:K11,'ม.2 รายบุคคล'!N11,'ม.2 รายบุคคล'!X11,'ม.2 รายบุคคล'!AC11)</f>
        <v>0</v>
      </c>
      <c r="D10" s="87">
        <f>SUM('ม.2 รายบุคคล'!E11:F11,'ม.2 รายบุคคล'!L11,'ม.2 รายบุคคล'!O11:Q11,'ม.2 รายบุคคล'!S11:W11,'ม.2 รายบุคคล'!Y11,'ม.2 รายบุคคล'!AD11:AG11)</f>
        <v>0</v>
      </c>
      <c r="E10" s="89">
        <f>SUM('ม.2 รายบุคคล'!G11:H11,'ม.2 รายบุคคล'!M11,'ม.2 รายบุคคล'!R11,'ม.2 รายบุคคล'!Z11:AB11)</f>
        <v>0</v>
      </c>
      <c r="F10" s="90" t="str">
        <f>IF(C10&lt;2,"ปรับปรุง",IF(C10&lt;4,"พอใช้",IF(C10&lt;6,"ดี",IF(C10&gt;=6,"ดีมาก",))))</f>
        <v>ปรับปรุง</v>
      </c>
      <c r="G10" s="90" t="str">
        <f>IF(D10&lt;6,"ปรับปรุง",IF(D10&lt;11,"พอใช้",IF(D10&lt;17,"ดี",IF(D10&gt;=17,"ดีมาก",))))</f>
        <v>ปรับปรุง</v>
      </c>
      <c r="H10" s="20" t="str">
        <f>IF(E10&lt;5,"ปรับปรุง",IF(E10&lt;9,"พอใช้",IF(E10&lt;14,"ดี",IF(E10&gt;=14,"ดีมาก",))))</f>
        <v>ปรับปรุง</v>
      </c>
      <c r="J10" s="10" t="s">
        <v>6</v>
      </c>
      <c r="K10" s="12" t="s">
        <v>58</v>
      </c>
      <c r="L10" s="11" t="s">
        <v>7</v>
      </c>
    </row>
    <row r="11" spans="1:12" s="5" customFormat="1" ht="24" thickBot="1" x14ac:dyDescent="0.65">
      <c r="A11" s="6">
        <v>2</v>
      </c>
      <c r="B11" s="26">
        <f>(((('ม.2 รายบุคคล'!C12))))</f>
        <v>0</v>
      </c>
      <c r="C11" s="87">
        <f>SUM('ม.2 รายบุคคล'!D12,'ม.2 รายบุคคล'!I12:K12,'ม.2 รายบุคคล'!N12,'ม.2 รายบุคคล'!X12,'ม.2 รายบุคคล'!AC12)</f>
        <v>0</v>
      </c>
      <c r="D11" s="87">
        <f>SUM('ม.2 รายบุคคล'!E12:F12,'ม.2 รายบุคคล'!L12,'ม.2 รายบุคคล'!O12:Q12,'ม.2 รายบุคคล'!S12:W12,'ม.2 รายบุคคล'!Y12,'ม.2 รายบุคคล'!AD12:AG12)</f>
        <v>0</v>
      </c>
      <c r="E11" s="89">
        <f>SUM('ม.2 รายบุคคล'!G12:H12,'ม.2 รายบุคคล'!M12,'ม.2 รายบุคคล'!R12,'ม.2 รายบุคคล'!Z12:AB12)</f>
        <v>0</v>
      </c>
      <c r="F11" s="90" t="str">
        <f t="shared" ref="F11:F40" si="0">IF(C11&lt;2,"ปรับปรุง",IF(C11&lt;4,"พอใช้",IF(C11&lt;6,"ดี",IF(C11&gt;=6,"ดีมาก",))))</f>
        <v>ปรับปรุง</v>
      </c>
      <c r="G11" s="90" t="str">
        <f t="shared" ref="G11:G40" si="1">IF(D11&lt;6,"ปรับปรุง",IF(D11&lt;11,"พอใช้",IF(D11&lt;17,"ดี",IF(D11&gt;=17,"ดีมาก",))))</f>
        <v>ปรับปรุง</v>
      </c>
      <c r="H11" s="20" t="str">
        <f t="shared" ref="H11:H40" si="2">IF(E11&lt;5,"ปรับปรุง",IF(E11&lt;9,"พอใช้",IF(E11&lt;14,"ดี",IF(E11&gt;=14,"ดีมาก",))))</f>
        <v>ปรับปรุง</v>
      </c>
      <c r="J11" s="8" t="s">
        <v>8</v>
      </c>
      <c r="K11" s="13" t="s">
        <v>67</v>
      </c>
      <c r="L11" s="9" t="s">
        <v>9</v>
      </c>
    </row>
    <row r="12" spans="1:12" s="5" customFormat="1" ht="24" thickBot="1" x14ac:dyDescent="0.65">
      <c r="A12" s="6">
        <v>3</v>
      </c>
      <c r="B12" s="26">
        <f>(((('ม.2 รายบุคคล'!C13))))</f>
        <v>0</v>
      </c>
      <c r="C12" s="87">
        <f>SUM('ม.2 รายบุคคล'!D13,'ม.2 รายบุคคล'!I13:K13,'ม.2 รายบุคคล'!N13,'ม.2 รายบุคคล'!X13,'ม.2 รายบุคคล'!AC13)</f>
        <v>0</v>
      </c>
      <c r="D12" s="87">
        <f>SUM('ม.2 รายบุคคล'!E13:F13,'ม.2 รายบุคคล'!L13,'ม.2 รายบุคคล'!O13:Q13,'ม.2 รายบุคคล'!S13:W13,'ม.2 รายบุคคล'!Y13,'ม.2 รายบุคคล'!AD13:AG13)</f>
        <v>0</v>
      </c>
      <c r="E12" s="89">
        <f>SUM('ม.2 รายบุคคล'!G13:H13,'ม.2 รายบุคคล'!M13,'ม.2 รายบุคคล'!R13,'ม.2 รายบุคคล'!Z13:AB13)</f>
        <v>0</v>
      </c>
      <c r="F12" s="90" t="str">
        <f t="shared" si="0"/>
        <v>ปรับปรุง</v>
      </c>
      <c r="G12" s="90" t="str">
        <f t="shared" si="1"/>
        <v>ปรับปรุง</v>
      </c>
      <c r="H12" s="20" t="str">
        <f t="shared" si="2"/>
        <v>ปรับปรุง</v>
      </c>
      <c r="J12" s="8" t="s">
        <v>10</v>
      </c>
      <c r="K12" s="13" t="s">
        <v>68</v>
      </c>
      <c r="L12" s="9" t="s">
        <v>11</v>
      </c>
    </row>
    <row r="13" spans="1:12" s="5" customFormat="1" ht="24" thickBot="1" x14ac:dyDescent="0.65">
      <c r="A13" s="6">
        <v>4</v>
      </c>
      <c r="B13" s="26">
        <f>(((('ม.2 รายบุคคล'!C14))))</f>
        <v>0</v>
      </c>
      <c r="C13" s="87">
        <f>SUM('ม.2 รายบุคคล'!D14,'ม.2 รายบุคคล'!I14:K14,'ม.2 รายบุคคล'!N14,'ม.2 รายบุคคล'!X14,'ม.2 รายบุคคล'!AC14)</f>
        <v>0</v>
      </c>
      <c r="D13" s="87">
        <f>SUM('ม.2 รายบุคคล'!E14:F14,'ม.2 รายบุคคล'!L14,'ม.2 รายบุคคล'!O14:Q14,'ม.2 รายบุคคล'!S14:W14,'ม.2 รายบุคคล'!Y14,'ม.2 รายบุคคล'!AD14:AG14)</f>
        <v>0</v>
      </c>
      <c r="E13" s="89">
        <f>SUM('ม.2 รายบุคคล'!G14:H14,'ม.2 รายบุคคล'!M14,'ม.2 รายบุคคล'!R14,'ม.2 รายบุคคล'!Z14:AB14)</f>
        <v>0</v>
      </c>
      <c r="F13" s="90" t="str">
        <f t="shared" si="0"/>
        <v>ปรับปรุง</v>
      </c>
      <c r="G13" s="90" t="str">
        <f t="shared" si="1"/>
        <v>ปรับปรุง</v>
      </c>
      <c r="H13" s="20" t="str">
        <f t="shared" si="2"/>
        <v>ปรับปรุง</v>
      </c>
      <c r="J13" s="8" t="s">
        <v>12</v>
      </c>
      <c r="K13" s="13" t="s">
        <v>69</v>
      </c>
      <c r="L13" s="9" t="s">
        <v>13</v>
      </c>
    </row>
    <row r="14" spans="1:12" s="5" customFormat="1" ht="24" thickBot="1" x14ac:dyDescent="0.65">
      <c r="A14" s="6">
        <v>5</v>
      </c>
      <c r="B14" s="26">
        <f>(((('ม.2 รายบุคคล'!C15))))</f>
        <v>0</v>
      </c>
      <c r="C14" s="87">
        <f>SUM('ม.2 รายบุคคล'!D15,'ม.2 รายบุคคล'!I15:K15,'ม.2 รายบุคคล'!N15,'ม.2 รายบุคคล'!X15,'ม.2 รายบุคคล'!AC15)</f>
        <v>0</v>
      </c>
      <c r="D14" s="87">
        <f>SUM('ม.2 รายบุคคล'!E15:F15,'ม.2 รายบุคคล'!L15,'ม.2 รายบุคคล'!O15:Q15,'ม.2 รายบุคคล'!S15:W15,'ม.2 รายบุคคล'!Y15,'ม.2 รายบุคคล'!AD15:AG15)</f>
        <v>0</v>
      </c>
      <c r="E14" s="89">
        <f>SUM('ม.2 รายบุคคล'!G15:H15,'ม.2 รายบุคคล'!M15,'ม.2 รายบุคคล'!R15,'ม.2 รายบุคคล'!Z15:AB15)</f>
        <v>0</v>
      </c>
      <c r="F14" s="90" t="str">
        <f t="shared" si="0"/>
        <v>ปรับปรุง</v>
      </c>
      <c r="G14" s="90" t="str">
        <f t="shared" si="1"/>
        <v>ปรับปรุง</v>
      </c>
      <c r="H14" s="20" t="str">
        <f t="shared" si="2"/>
        <v>ปรับปรุง</v>
      </c>
      <c r="J14" s="8" t="s">
        <v>14</v>
      </c>
      <c r="K14" s="13" t="s">
        <v>64</v>
      </c>
      <c r="L14" s="9" t="s">
        <v>15</v>
      </c>
    </row>
    <row r="15" spans="1:12" s="5" customFormat="1" ht="23.4" x14ac:dyDescent="0.6">
      <c r="A15" s="6">
        <v>6</v>
      </c>
      <c r="B15" s="26">
        <f>(((('ม.2 รายบุคคล'!C16))))</f>
        <v>0</v>
      </c>
      <c r="C15" s="87">
        <f>SUM('ม.2 รายบุคคล'!D16,'ม.2 รายบุคคล'!I16:K16,'ม.2 รายบุคคล'!N16,'ม.2 รายบุคคล'!X16,'ม.2 รายบุคคล'!AC16)</f>
        <v>0</v>
      </c>
      <c r="D15" s="87">
        <f>SUM('ม.2 รายบุคคล'!E16:F16,'ม.2 รายบุคคล'!L16,'ม.2 รายบุคคล'!O16:Q16,'ม.2 รายบุคคล'!S16:W16,'ม.2 รายบุคคล'!Y16,'ม.2 รายบุคคล'!AD16:AG16)</f>
        <v>0</v>
      </c>
      <c r="E15" s="89">
        <f>SUM('ม.2 รายบุคคล'!G16:H16,'ม.2 รายบุคคล'!M16,'ม.2 รายบุคคล'!R16,'ม.2 รายบุคคล'!Z16:AB16)</f>
        <v>0</v>
      </c>
      <c r="F15" s="90" t="str">
        <f t="shared" si="0"/>
        <v>ปรับปรุง</v>
      </c>
      <c r="G15" s="90" t="str">
        <f t="shared" si="1"/>
        <v>ปรับปรุง</v>
      </c>
      <c r="H15" s="20" t="str">
        <f t="shared" si="2"/>
        <v>ปรับปรุง</v>
      </c>
      <c r="J15"/>
      <c r="K15"/>
      <c r="L15"/>
    </row>
    <row r="16" spans="1:12" s="5" customFormat="1" ht="23.4" x14ac:dyDescent="0.6">
      <c r="A16" s="6">
        <v>7</v>
      </c>
      <c r="B16" s="26">
        <f>(((('ม.2 รายบุคคล'!C17))))</f>
        <v>0</v>
      </c>
      <c r="C16" s="87">
        <f>SUM('ม.2 รายบุคคล'!D17,'ม.2 รายบุคคล'!I17:K17,'ม.2 รายบุคคล'!N17,'ม.2 รายบุคคล'!X17,'ม.2 รายบุคคล'!AC17)</f>
        <v>0</v>
      </c>
      <c r="D16" s="87">
        <f>SUM('ม.2 รายบุคคล'!E17:F17,'ม.2 รายบุคคล'!L17,'ม.2 รายบุคคล'!O17:Q17,'ม.2 รายบุคคล'!S17:W17,'ม.2 รายบุคคล'!Y17,'ม.2 รายบุคคล'!AD17:AG17)</f>
        <v>0</v>
      </c>
      <c r="E16" s="89">
        <f>SUM('ม.2 รายบุคคล'!G17:H17,'ม.2 รายบุคคล'!M17,'ม.2 รายบุคคล'!R17,'ม.2 รายบุคคล'!Z17:AB17)</f>
        <v>0</v>
      </c>
      <c r="F16" s="90" t="str">
        <f t="shared" si="0"/>
        <v>ปรับปรุง</v>
      </c>
      <c r="G16" s="90" t="str">
        <f t="shared" si="1"/>
        <v>ปรับปรุง</v>
      </c>
      <c r="H16" s="20" t="str">
        <f t="shared" si="2"/>
        <v>ปรับปรุง</v>
      </c>
      <c r="J16"/>
      <c r="K16"/>
      <c r="L16"/>
    </row>
    <row r="17" spans="1:12" s="5" customFormat="1" ht="24" thickBot="1" x14ac:dyDescent="0.65">
      <c r="A17" s="6">
        <v>8</v>
      </c>
      <c r="B17" s="26">
        <f>(((('ม.2 รายบุคคล'!C18))))</f>
        <v>0</v>
      </c>
      <c r="C17" s="87">
        <f>SUM('ม.2 รายบุคคล'!D18,'ม.2 รายบุคคล'!I18:K18,'ม.2 รายบุคคล'!N18,'ม.2 รายบุคคล'!X18,'ม.2 รายบุคคล'!AC18)</f>
        <v>0</v>
      </c>
      <c r="D17" s="87">
        <f>SUM('ม.2 รายบุคคล'!E18:F18,'ม.2 รายบุคคล'!L18,'ม.2 รายบุคคล'!O18:Q18,'ม.2 รายบุคคล'!S18:W18,'ม.2 รายบุคคล'!Y18,'ม.2 รายบุคคล'!AD18:AG18)</f>
        <v>0</v>
      </c>
      <c r="E17" s="89">
        <f>SUM('ม.2 รายบุคคล'!G18:H18,'ม.2 รายบุคคล'!M18,'ม.2 รายบุคคล'!R18,'ม.2 รายบุคคล'!Z18:AB18)</f>
        <v>0</v>
      </c>
      <c r="F17" s="90" t="str">
        <f t="shared" si="0"/>
        <v>ปรับปรุง</v>
      </c>
      <c r="G17" s="90" t="str">
        <f t="shared" si="1"/>
        <v>ปรับปรุง</v>
      </c>
      <c r="H17" s="20" t="str">
        <f t="shared" si="2"/>
        <v>ปรับปรุง</v>
      </c>
      <c r="J17" s="31" t="s">
        <v>30</v>
      </c>
      <c r="K17" t="s">
        <v>79</v>
      </c>
      <c r="L17"/>
    </row>
    <row r="18" spans="1:12" s="5" customFormat="1" ht="24" thickBot="1" x14ac:dyDescent="0.65">
      <c r="A18" s="6">
        <v>9</v>
      </c>
      <c r="B18" s="26">
        <f>(((('ม.2 รายบุคคล'!C19))))</f>
        <v>0</v>
      </c>
      <c r="C18" s="87">
        <f>SUM('ม.2 รายบุคคล'!D19,'ม.2 รายบุคคล'!I19:K19,'ม.2 รายบุคคล'!N19,'ม.2 รายบุคคล'!X19,'ม.2 รายบุคคล'!AC19)</f>
        <v>0</v>
      </c>
      <c r="D18" s="87">
        <f>SUM('ม.2 รายบุคคล'!E19:F19,'ม.2 รายบุคคล'!L19,'ม.2 รายบุคคล'!O19:Q19,'ม.2 รายบุคคล'!S19:W19,'ม.2 รายบุคคล'!Y19,'ม.2 รายบุคคล'!AD19:AG19)</f>
        <v>0</v>
      </c>
      <c r="E18" s="89">
        <f>SUM('ม.2 รายบุคคล'!G19:H19,'ม.2 รายบุคคล'!M19,'ม.2 รายบุคคล'!R19,'ม.2 รายบุคคล'!Z19:AB19)</f>
        <v>0</v>
      </c>
      <c r="F18" s="90" t="str">
        <f t="shared" si="0"/>
        <v>ปรับปรุง</v>
      </c>
      <c r="G18" s="90" t="str">
        <f t="shared" si="1"/>
        <v>ปรับปรุง</v>
      </c>
      <c r="H18" s="20" t="str">
        <f t="shared" si="2"/>
        <v>ปรับปรุง</v>
      </c>
      <c r="J18" s="10" t="s">
        <v>6</v>
      </c>
      <c r="K18" s="12" t="s">
        <v>57</v>
      </c>
      <c r="L18" s="11" t="s">
        <v>7</v>
      </c>
    </row>
    <row r="19" spans="1:12" ht="24" thickBot="1" x14ac:dyDescent="0.65">
      <c r="A19" s="6">
        <v>10</v>
      </c>
      <c r="B19" s="26">
        <f>(((('ม.2 รายบุคคล'!C20))))</f>
        <v>0</v>
      </c>
      <c r="C19" s="87">
        <f>SUM('ม.2 รายบุคคล'!D20,'ม.2 รายบุคคล'!I20:K20,'ม.2 รายบุคคล'!N20,'ม.2 รายบุคคล'!X20,'ม.2 รายบุคคล'!AC20)</f>
        <v>0</v>
      </c>
      <c r="D19" s="87">
        <f>SUM('ม.2 รายบุคคล'!E20:F20,'ม.2 รายบุคคล'!L20,'ม.2 รายบุคคล'!O20:Q20,'ม.2 รายบุคคล'!S20:W20,'ม.2 รายบุคคล'!Y20,'ม.2 รายบุคคล'!AD20:AG20)</f>
        <v>0</v>
      </c>
      <c r="E19" s="89">
        <f>SUM('ม.2 รายบุคคล'!G20:H20,'ม.2 รายบุคคล'!M20,'ม.2 รายบุคคล'!R20,'ม.2 รายบุคคล'!Z20:AB20)</f>
        <v>0</v>
      </c>
      <c r="F19" s="90" t="str">
        <f t="shared" si="0"/>
        <v>ปรับปรุง</v>
      </c>
      <c r="G19" s="90" t="str">
        <f t="shared" si="1"/>
        <v>ปรับปรุง</v>
      </c>
      <c r="H19" s="20" t="str">
        <f t="shared" si="2"/>
        <v>ปรับปรุง</v>
      </c>
      <c r="J19" s="8" t="s">
        <v>8</v>
      </c>
      <c r="K19" s="13" t="s">
        <v>84</v>
      </c>
      <c r="L19" s="9" t="s">
        <v>9</v>
      </c>
    </row>
    <row r="20" spans="1:12" ht="24" thickBot="1" x14ac:dyDescent="0.65">
      <c r="A20" s="6">
        <v>11</v>
      </c>
      <c r="B20" s="26">
        <f>(((('ม.2 รายบุคคล'!C21))))</f>
        <v>0</v>
      </c>
      <c r="C20" s="87">
        <f>SUM('ม.2 รายบุคคล'!D21,'ม.2 รายบุคคล'!I21:K21,'ม.2 รายบุคคล'!N21,'ม.2 รายบุคคล'!X21,'ม.2 รายบุคคล'!AC21)</f>
        <v>0</v>
      </c>
      <c r="D20" s="87">
        <f>SUM('ม.2 รายบุคคล'!E21:F21,'ม.2 รายบุคคล'!L21,'ม.2 รายบุคคล'!O21:Q21,'ม.2 รายบุคคล'!S21:W21,'ม.2 รายบุคคล'!Y21,'ม.2 รายบุคคล'!AD21:AG21)</f>
        <v>0</v>
      </c>
      <c r="E20" s="89">
        <f>SUM('ม.2 รายบุคคล'!G21:H21,'ม.2 รายบุคคล'!M21,'ม.2 รายบุคคล'!R21,'ม.2 รายบุคคล'!Z21:AB21)</f>
        <v>0</v>
      </c>
      <c r="F20" s="90" t="str">
        <f t="shared" si="0"/>
        <v>ปรับปรุง</v>
      </c>
      <c r="G20" s="90" t="str">
        <f t="shared" si="1"/>
        <v>ปรับปรุง</v>
      </c>
      <c r="H20" s="20" t="str">
        <f t="shared" si="2"/>
        <v>ปรับปรุง</v>
      </c>
      <c r="J20" s="8" t="s">
        <v>10</v>
      </c>
      <c r="K20" s="13" t="s">
        <v>85</v>
      </c>
      <c r="L20" s="9" t="s">
        <v>11</v>
      </c>
    </row>
    <row r="21" spans="1:12" ht="24" thickBot="1" x14ac:dyDescent="0.65">
      <c r="A21" s="6">
        <v>12</v>
      </c>
      <c r="B21" s="26">
        <f>(((('ม.2 รายบุคคล'!C22))))</f>
        <v>0</v>
      </c>
      <c r="C21" s="87">
        <f>SUM('ม.2 รายบุคคล'!D22,'ม.2 รายบุคคล'!I22:K22,'ม.2 รายบุคคล'!N22,'ม.2 รายบุคคล'!X22,'ม.2 รายบุคคล'!AC22)</f>
        <v>0</v>
      </c>
      <c r="D21" s="87">
        <f>SUM('ม.2 รายบุคคล'!E22:F22,'ม.2 รายบุคคล'!L22,'ม.2 รายบุคคล'!O22:Q22,'ม.2 รายบุคคล'!S22:W22,'ม.2 รายบุคคล'!Y22,'ม.2 รายบุคคล'!AD22:AG22)</f>
        <v>0</v>
      </c>
      <c r="E21" s="89">
        <f>SUM('ม.2 รายบุคคล'!G22:H22,'ม.2 รายบุคคล'!M22,'ม.2 รายบุคคล'!R22,'ม.2 รายบุคคล'!Z22:AB22)</f>
        <v>0</v>
      </c>
      <c r="F21" s="90" t="str">
        <f t="shared" si="0"/>
        <v>ปรับปรุง</v>
      </c>
      <c r="G21" s="90" t="str">
        <f t="shared" si="1"/>
        <v>ปรับปรุง</v>
      </c>
      <c r="H21" s="20" t="str">
        <f t="shared" si="2"/>
        <v>ปรับปรุง</v>
      </c>
      <c r="J21" s="8" t="s">
        <v>12</v>
      </c>
      <c r="K21" s="13" t="s">
        <v>86</v>
      </c>
      <c r="L21" s="9" t="s">
        <v>13</v>
      </c>
    </row>
    <row r="22" spans="1:12" ht="24" thickBot="1" x14ac:dyDescent="0.65">
      <c r="A22" s="6">
        <v>13</v>
      </c>
      <c r="B22" s="26">
        <f>(((('ม.2 รายบุคคล'!C23))))</f>
        <v>0</v>
      </c>
      <c r="C22" s="87">
        <f>SUM('ม.2 รายบุคคล'!D23,'ม.2 รายบุคคล'!I23:K23,'ม.2 รายบุคคล'!N23,'ม.2 รายบุคคล'!X23,'ม.2 รายบุคคล'!AC23)</f>
        <v>0</v>
      </c>
      <c r="D22" s="87">
        <f>SUM('ม.2 รายบุคคล'!E23:F23,'ม.2 รายบุคคล'!L23,'ม.2 รายบุคคล'!O23:Q23,'ม.2 รายบุคคล'!S23:W23,'ม.2 รายบุคคล'!Y23,'ม.2 รายบุคคล'!AD23:AG23)</f>
        <v>0</v>
      </c>
      <c r="E22" s="89">
        <f>SUM('ม.2 รายบุคคล'!G23:H23,'ม.2 รายบุคคล'!M23,'ม.2 รายบุคคล'!R23,'ม.2 รายบุคคล'!Z23:AB23)</f>
        <v>0</v>
      </c>
      <c r="F22" s="90" t="str">
        <f t="shared" si="0"/>
        <v>ปรับปรุง</v>
      </c>
      <c r="G22" s="90" t="str">
        <f t="shared" si="1"/>
        <v>ปรับปรุง</v>
      </c>
      <c r="H22" s="20" t="str">
        <f t="shared" si="2"/>
        <v>ปรับปรุง</v>
      </c>
      <c r="J22" s="8" t="s">
        <v>14</v>
      </c>
      <c r="K22" s="13" t="s">
        <v>87</v>
      </c>
      <c r="L22" s="9" t="s">
        <v>15</v>
      </c>
    </row>
    <row r="23" spans="1:12" ht="23.4" x14ac:dyDescent="0.6">
      <c r="A23" s="6">
        <v>14</v>
      </c>
      <c r="B23" s="26">
        <f>(((('ม.2 รายบุคคล'!C24))))</f>
        <v>0</v>
      </c>
      <c r="C23" s="87">
        <f>SUM('ม.2 รายบุคคล'!D24,'ม.2 รายบุคคล'!I24:K24,'ม.2 รายบุคคล'!N24,'ม.2 รายบุคคล'!X24,'ม.2 รายบุคคล'!AC24)</f>
        <v>0</v>
      </c>
      <c r="D23" s="87">
        <f>SUM('ม.2 รายบุคคล'!E24:F24,'ม.2 รายบุคคล'!L24,'ม.2 รายบุคคล'!O24:Q24,'ม.2 รายบุคคล'!S24:W24,'ม.2 รายบุคคล'!Y24,'ม.2 รายบุคคล'!AD24:AG24)</f>
        <v>0</v>
      </c>
      <c r="E23" s="89">
        <f>SUM('ม.2 รายบุคคล'!G24:H24,'ม.2 รายบุคคล'!M24,'ม.2 รายบุคคล'!R24,'ม.2 รายบุคคล'!Z24:AB24)</f>
        <v>0</v>
      </c>
      <c r="F23" s="90" t="str">
        <f t="shared" si="0"/>
        <v>ปรับปรุง</v>
      </c>
      <c r="G23" s="90" t="str">
        <f t="shared" si="1"/>
        <v>ปรับปรุง</v>
      </c>
      <c r="H23" s="20" t="str">
        <f t="shared" si="2"/>
        <v>ปรับปรุง</v>
      </c>
    </row>
    <row r="24" spans="1:12" ht="23.4" x14ac:dyDescent="0.6">
      <c r="A24" s="6">
        <v>15</v>
      </c>
      <c r="B24" s="26">
        <f>(((('ม.2 รายบุคคล'!C25))))</f>
        <v>0</v>
      </c>
      <c r="C24" s="87">
        <f>SUM('ม.2 รายบุคคล'!D25,'ม.2 รายบุคคล'!I25:K25,'ม.2 รายบุคคล'!N25,'ม.2 รายบุคคล'!X25,'ม.2 รายบุคคล'!AC25)</f>
        <v>0</v>
      </c>
      <c r="D24" s="87">
        <f>SUM('ม.2 รายบุคคล'!E25:F25,'ม.2 รายบุคคล'!L25,'ม.2 รายบุคคล'!O25:Q25,'ม.2 รายบุคคล'!S25:W25,'ม.2 รายบุคคล'!Y25,'ม.2 รายบุคคล'!AD25:AG25)</f>
        <v>0</v>
      </c>
      <c r="E24" s="89">
        <f>SUM('ม.2 รายบุคคล'!G25:H25,'ม.2 รายบุคคล'!M25,'ม.2 รายบุคคล'!R25,'ม.2 รายบุคคล'!Z25:AB25)</f>
        <v>0</v>
      </c>
      <c r="F24" s="90" t="str">
        <f t="shared" si="0"/>
        <v>ปรับปรุง</v>
      </c>
      <c r="G24" s="90" t="str">
        <f t="shared" si="1"/>
        <v>ปรับปรุง</v>
      </c>
      <c r="H24" s="20" t="str">
        <f t="shared" si="2"/>
        <v>ปรับปรุง</v>
      </c>
    </row>
    <row r="25" spans="1:12" ht="23.4" x14ac:dyDescent="0.6">
      <c r="A25" s="6">
        <v>16</v>
      </c>
      <c r="B25" s="26">
        <f>(((('ม.2 รายบุคคล'!C26))))</f>
        <v>0</v>
      </c>
      <c r="C25" s="87">
        <f>SUM('ม.2 รายบุคคล'!D26,'ม.2 รายบุคคล'!I26:K26,'ม.2 รายบุคคล'!N26,'ม.2 รายบุคคล'!X26,'ม.2 รายบุคคล'!AC26)</f>
        <v>0</v>
      </c>
      <c r="D25" s="87">
        <f>SUM('ม.2 รายบุคคล'!E26:F26,'ม.2 รายบุคคล'!L26,'ม.2 รายบุคคล'!O26:Q26,'ม.2 รายบุคคล'!S26:W26,'ม.2 รายบุคคล'!Y26,'ม.2 รายบุคคล'!AD26:AG26)</f>
        <v>0</v>
      </c>
      <c r="E25" s="89">
        <f>SUM('ม.2 รายบุคคล'!G26:H26,'ม.2 รายบุคคล'!M26,'ม.2 รายบุคคล'!R26,'ม.2 รายบุคคล'!Z26:AB26)</f>
        <v>0</v>
      </c>
      <c r="F25" s="90" t="str">
        <f t="shared" si="0"/>
        <v>ปรับปรุง</v>
      </c>
      <c r="G25" s="90" t="str">
        <f t="shared" si="1"/>
        <v>ปรับปรุง</v>
      </c>
      <c r="H25" s="20" t="str">
        <f t="shared" si="2"/>
        <v>ปรับปรุง</v>
      </c>
    </row>
    <row r="26" spans="1:12" ht="23.4" x14ac:dyDescent="0.6">
      <c r="A26" s="6">
        <v>17</v>
      </c>
      <c r="B26" s="26">
        <f>(((('ม.2 รายบุคคล'!C27))))</f>
        <v>0</v>
      </c>
      <c r="C26" s="87">
        <f>SUM('ม.2 รายบุคคล'!D27,'ม.2 รายบุคคล'!I27:K27,'ม.2 รายบุคคล'!N27,'ม.2 รายบุคคล'!X27,'ม.2 รายบุคคล'!AC27)</f>
        <v>0</v>
      </c>
      <c r="D26" s="87">
        <f>SUM('ม.2 รายบุคคล'!E27:F27,'ม.2 รายบุคคล'!L27,'ม.2 รายบุคคล'!O27:Q27,'ม.2 รายบุคคล'!S27:W27,'ม.2 รายบุคคล'!Y27,'ม.2 รายบุคคล'!AD27:AG27)</f>
        <v>0</v>
      </c>
      <c r="E26" s="89">
        <f>SUM('ม.2 รายบุคคล'!G27:H27,'ม.2 รายบุคคล'!M27,'ม.2 รายบุคคล'!R27,'ม.2 รายบุคคล'!Z27:AB27)</f>
        <v>0</v>
      </c>
      <c r="F26" s="90" t="str">
        <f t="shared" si="0"/>
        <v>ปรับปรุง</v>
      </c>
      <c r="G26" s="90" t="str">
        <f t="shared" si="1"/>
        <v>ปรับปรุง</v>
      </c>
      <c r="H26" s="20" t="str">
        <f t="shared" si="2"/>
        <v>ปรับปรุง</v>
      </c>
      <c r="J26" s="72"/>
      <c r="K26" s="72"/>
      <c r="L26" s="72"/>
    </row>
    <row r="27" spans="1:12" ht="23.4" x14ac:dyDescent="0.6">
      <c r="A27" s="6">
        <v>18</v>
      </c>
      <c r="B27" s="26">
        <f>(((('ม.2 รายบุคคล'!C28))))</f>
        <v>0</v>
      </c>
      <c r="C27" s="87">
        <f>SUM('ม.2 รายบุคคล'!D28,'ม.2 รายบุคคล'!I28:K28,'ม.2 รายบุคคล'!N28,'ม.2 รายบุคคล'!X28,'ม.2 รายบุคคล'!AC28)</f>
        <v>0</v>
      </c>
      <c r="D27" s="87">
        <f>SUM('ม.2 รายบุคคล'!E28:F28,'ม.2 รายบุคคล'!L28,'ม.2 รายบุคคล'!O28:Q28,'ม.2 รายบุคคล'!S28:W28,'ม.2 รายบุคคล'!Y28,'ม.2 รายบุคคล'!AD28:AG28)</f>
        <v>0</v>
      </c>
      <c r="E27" s="89">
        <f>SUM('ม.2 รายบุคคล'!G28:H28,'ม.2 รายบุคคล'!M28,'ม.2 รายบุคคล'!R28,'ม.2 รายบุคคล'!Z28:AB28)</f>
        <v>0</v>
      </c>
      <c r="F27" s="90" t="str">
        <f t="shared" si="0"/>
        <v>ปรับปรุง</v>
      </c>
      <c r="G27" s="90" t="str">
        <f t="shared" si="1"/>
        <v>ปรับปรุง</v>
      </c>
      <c r="H27" s="20" t="str">
        <f t="shared" si="2"/>
        <v>ปรับปรุง</v>
      </c>
      <c r="J27" s="73"/>
      <c r="K27" s="74"/>
      <c r="L27" s="73"/>
    </row>
    <row r="28" spans="1:12" ht="23.4" x14ac:dyDescent="0.6">
      <c r="A28" s="6">
        <v>19</v>
      </c>
      <c r="B28" s="26">
        <f>(((('ม.2 รายบุคคล'!C29))))</f>
        <v>0</v>
      </c>
      <c r="C28" s="87">
        <f>SUM('ม.2 รายบุคคล'!D29,'ม.2 รายบุคคล'!I29:K29,'ม.2 รายบุคคล'!N29,'ม.2 รายบุคคล'!X29,'ม.2 รายบุคคล'!AC29)</f>
        <v>0</v>
      </c>
      <c r="D28" s="87">
        <f>SUM('ม.2 รายบุคคล'!E29:F29,'ม.2 รายบุคคล'!L29,'ม.2 รายบุคคล'!O29:Q29,'ม.2 รายบุคคล'!S29:W29,'ม.2 รายบุคคล'!Y29,'ม.2 รายบุคคล'!AD29:AG29)</f>
        <v>0</v>
      </c>
      <c r="E28" s="89">
        <f>SUM('ม.2 รายบุคคล'!G29:H29,'ม.2 รายบุคคล'!M29,'ม.2 รายบุคคล'!R29,'ม.2 รายบุคคล'!Z29:AB29)</f>
        <v>0</v>
      </c>
      <c r="F28" s="90" t="str">
        <f t="shared" si="0"/>
        <v>ปรับปรุง</v>
      </c>
      <c r="G28" s="90" t="str">
        <f t="shared" si="1"/>
        <v>ปรับปรุง</v>
      </c>
      <c r="H28" s="20" t="str">
        <f t="shared" si="2"/>
        <v>ปรับปรุง</v>
      </c>
      <c r="J28" s="75"/>
      <c r="K28" s="76"/>
      <c r="L28" s="77"/>
    </row>
    <row r="29" spans="1:12" ht="23.4" x14ac:dyDescent="0.6">
      <c r="A29" s="6">
        <v>20</v>
      </c>
      <c r="B29" s="26">
        <f>(((('ม.2 รายบุคคล'!C30))))</f>
        <v>0</v>
      </c>
      <c r="C29" s="87">
        <f>SUM('ม.2 รายบุคคล'!D30,'ม.2 รายบุคคล'!I30:K30,'ม.2 รายบุคคล'!N30,'ม.2 รายบุคคล'!X30,'ม.2 รายบุคคล'!AC30)</f>
        <v>0</v>
      </c>
      <c r="D29" s="87">
        <f>SUM('ม.2 รายบุคคล'!E30:F30,'ม.2 รายบุคคล'!L30,'ม.2 รายบุคคล'!O30:Q30,'ม.2 รายบุคคล'!S30:W30,'ม.2 รายบุคคล'!Y30,'ม.2 รายบุคคล'!AD30:AG30)</f>
        <v>0</v>
      </c>
      <c r="E29" s="89">
        <f>SUM('ม.2 รายบุคคล'!G30:H30,'ม.2 รายบุคคล'!M30,'ม.2 รายบุคคล'!R30,'ม.2 รายบุคคล'!Z30:AB30)</f>
        <v>0</v>
      </c>
      <c r="F29" s="90" t="str">
        <f t="shared" si="0"/>
        <v>ปรับปรุง</v>
      </c>
      <c r="G29" s="90" t="str">
        <f t="shared" si="1"/>
        <v>ปรับปรุง</v>
      </c>
      <c r="H29" s="20" t="str">
        <f t="shared" si="2"/>
        <v>ปรับปรุง</v>
      </c>
      <c r="J29" s="75"/>
      <c r="K29" s="76"/>
      <c r="L29" s="77"/>
    </row>
    <row r="30" spans="1:12" ht="23.4" x14ac:dyDescent="0.6">
      <c r="A30" s="6">
        <v>21</v>
      </c>
      <c r="B30" s="26">
        <f>(((('ม.2 รายบุคคล'!C31))))</f>
        <v>0</v>
      </c>
      <c r="C30" s="87">
        <f>SUM('ม.2 รายบุคคล'!D31,'ม.2 รายบุคคล'!I31:K31,'ม.2 รายบุคคล'!N31,'ม.2 รายบุคคล'!X31,'ม.2 รายบุคคล'!AC31)</f>
        <v>0</v>
      </c>
      <c r="D30" s="87">
        <f>SUM('ม.2 รายบุคคล'!E31:F31,'ม.2 รายบุคคล'!L31,'ม.2 รายบุคคล'!O31:Q31,'ม.2 รายบุคคล'!S31:W31,'ม.2 รายบุคคล'!Y31,'ม.2 รายบุคคล'!AD31:AG31)</f>
        <v>0</v>
      </c>
      <c r="E30" s="89">
        <f>SUM('ม.2 รายบุคคล'!G31:H31,'ม.2 รายบุคคล'!M31,'ม.2 รายบุคคล'!R31,'ม.2 รายบุคคล'!Z31:AB31)</f>
        <v>0</v>
      </c>
      <c r="F30" s="90" t="str">
        <f t="shared" si="0"/>
        <v>ปรับปรุง</v>
      </c>
      <c r="G30" s="90" t="str">
        <f t="shared" si="1"/>
        <v>ปรับปรุง</v>
      </c>
      <c r="H30" s="20" t="str">
        <f t="shared" si="2"/>
        <v>ปรับปรุง</v>
      </c>
      <c r="J30" s="75"/>
      <c r="K30" s="76"/>
      <c r="L30" s="77"/>
    </row>
    <row r="31" spans="1:12" ht="23.4" x14ac:dyDescent="0.6">
      <c r="A31" s="6">
        <v>22</v>
      </c>
      <c r="B31" s="26">
        <f>(((('ม.2 รายบุคคล'!C32))))</f>
        <v>0</v>
      </c>
      <c r="C31" s="87">
        <f>SUM('ม.2 รายบุคคล'!D32,'ม.2 รายบุคคล'!I32:K32,'ม.2 รายบุคคล'!N32,'ม.2 รายบุคคล'!X32,'ม.2 รายบุคคล'!AC32)</f>
        <v>0</v>
      </c>
      <c r="D31" s="87">
        <f>SUM('ม.2 รายบุคคล'!E32:F32,'ม.2 รายบุคคล'!L32,'ม.2 รายบุคคล'!O32:Q32,'ม.2 รายบุคคล'!S32:W32,'ม.2 รายบุคคล'!Y32,'ม.2 รายบุคคล'!AD32:AG32)</f>
        <v>0</v>
      </c>
      <c r="E31" s="89">
        <f>SUM('ม.2 รายบุคคล'!G32:H32,'ม.2 รายบุคคล'!M32,'ม.2 รายบุคคล'!R32,'ม.2 รายบุคคล'!Z32:AB32)</f>
        <v>0</v>
      </c>
      <c r="F31" s="90" t="str">
        <f t="shared" si="0"/>
        <v>ปรับปรุง</v>
      </c>
      <c r="G31" s="90" t="str">
        <f t="shared" si="1"/>
        <v>ปรับปรุง</v>
      </c>
      <c r="H31" s="20" t="str">
        <f t="shared" si="2"/>
        <v>ปรับปรุง</v>
      </c>
      <c r="J31" s="75"/>
      <c r="K31" s="76"/>
      <c r="L31" s="77"/>
    </row>
    <row r="32" spans="1:12" ht="23.4" x14ac:dyDescent="0.6">
      <c r="A32" s="6">
        <v>23</v>
      </c>
      <c r="B32" s="26">
        <f>(((('ม.2 รายบุคคล'!C33))))</f>
        <v>0</v>
      </c>
      <c r="C32" s="87">
        <f>SUM('ม.2 รายบุคคล'!D33,'ม.2 รายบุคคล'!I33:K33,'ม.2 รายบุคคล'!N33,'ม.2 รายบุคคล'!X33,'ม.2 รายบุคคล'!AC33)</f>
        <v>0</v>
      </c>
      <c r="D32" s="87">
        <f>SUM('ม.2 รายบุคคล'!E33:F33,'ม.2 รายบุคคล'!L33,'ม.2 รายบุคคล'!O33:Q33,'ม.2 รายบุคคล'!S33:W33,'ม.2 รายบุคคล'!Y33,'ม.2 รายบุคคล'!AD33:AG33)</f>
        <v>0</v>
      </c>
      <c r="E32" s="89">
        <f>SUM('ม.2 รายบุคคล'!G33:H33,'ม.2 รายบุคคล'!M33,'ม.2 รายบุคคล'!R33,'ม.2 รายบุคคล'!Z33:AB33)</f>
        <v>0</v>
      </c>
      <c r="F32" s="90" t="str">
        <f t="shared" si="0"/>
        <v>ปรับปรุง</v>
      </c>
      <c r="G32" s="90" t="str">
        <f t="shared" si="1"/>
        <v>ปรับปรุง</v>
      </c>
      <c r="H32" s="20" t="str">
        <f t="shared" si="2"/>
        <v>ปรับปรุง</v>
      </c>
    </row>
    <row r="33" spans="1:8" ht="23.4" x14ac:dyDescent="0.6">
      <c r="A33" s="6">
        <v>24</v>
      </c>
      <c r="B33" s="26">
        <f>(((('ม.2 รายบุคคล'!C34))))</f>
        <v>0</v>
      </c>
      <c r="C33" s="87">
        <f>SUM('ม.2 รายบุคคล'!D34,'ม.2 รายบุคคล'!I34:K34,'ม.2 รายบุคคล'!N34,'ม.2 รายบุคคล'!X34,'ม.2 รายบุคคล'!AC34)</f>
        <v>0</v>
      </c>
      <c r="D33" s="87">
        <f>SUM('ม.2 รายบุคคล'!E34:F34,'ม.2 รายบุคคล'!L34,'ม.2 รายบุคคล'!O34:Q34,'ม.2 รายบุคคล'!S34:W34,'ม.2 รายบุคคล'!Y34,'ม.2 รายบุคคล'!AD34:AG34)</f>
        <v>0</v>
      </c>
      <c r="E33" s="89">
        <f>SUM('ม.2 รายบุคคล'!G34:H34,'ม.2 รายบุคคล'!M34,'ม.2 รายบุคคล'!R34,'ม.2 รายบุคคล'!Z34:AB34)</f>
        <v>0</v>
      </c>
      <c r="F33" s="90" t="str">
        <f t="shared" si="0"/>
        <v>ปรับปรุง</v>
      </c>
      <c r="G33" s="90" t="str">
        <f t="shared" si="1"/>
        <v>ปรับปรุง</v>
      </c>
      <c r="H33" s="20" t="str">
        <f t="shared" si="2"/>
        <v>ปรับปรุง</v>
      </c>
    </row>
    <row r="34" spans="1:8" ht="23.4" x14ac:dyDescent="0.6">
      <c r="A34" s="6">
        <v>25</v>
      </c>
      <c r="B34" s="26">
        <f>(((('ม.2 รายบุคคล'!C35))))</f>
        <v>0</v>
      </c>
      <c r="C34" s="87">
        <f>SUM('ม.2 รายบุคคล'!D35,'ม.2 รายบุคคล'!I35:K35,'ม.2 รายบุคคล'!N35,'ม.2 รายบุคคล'!X35,'ม.2 รายบุคคล'!AC35)</f>
        <v>0</v>
      </c>
      <c r="D34" s="87">
        <f>SUM('ม.2 รายบุคคล'!E35:F35,'ม.2 รายบุคคล'!L35,'ม.2 รายบุคคล'!O35:Q35,'ม.2 รายบุคคล'!S35:W35,'ม.2 รายบุคคล'!Y35,'ม.2 รายบุคคล'!AD35:AG35)</f>
        <v>0</v>
      </c>
      <c r="E34" s="89">
        <f>SUM('ม.2 รายบุคคล'!G35:H35,'ม.2 รายบุคคล'!M35,'ม.2 รายบุคคล'!R35,'ม.2 รายบุคคล'!Z35:AB35)</f>
        <v>0</v>
      </c>
      <c r="F34" s="90" t="str">
        <f t="shared" si="0"/>
        <v>ปรับปรุง</v>
      </c>
      <c r="G34" s="90" t="str">
        <f t="shared" si="1"/>
        <v>ปรับปรุง</v>
      </c>
      <c r="H34" s="20" t="str">
        <f t="shared" si="2"/>
        <v>ปรับปรุง</v>
      </c>
    </row>
    <row r="35" spans="1:8" ht="23.4" x14ac:dyDescent="0.6">
      <c r="A35" s="6">
        <v>26</v>
      </c>
      <c r="B35" s="26">
        <f>(((('ม.2 รายบุคคล'!C36))))</f>
        <v>0</v>
      </c>
      <c r="C35" s="87">
        <f>SUM('ม.2 รายบุคคล'!D36,'ม.2 รายบุคคล'!I36:K36,'ม.2 รายบุคคล'!N36,'ม.2 รายบุคคล'!X36,'ม.2 รายบุคคล'!AC36)</f>
        <v>0</v>
      </c>
      <c r="D35" s="87">
        <f>SUM('ม.2 รายบุคคล'!E36:F36,'ม.2 รายบุคคล'!L36,'ม.2 รายบุคคล'!O36:Q36,'ม.2 รายบุคคล'!S36:W36,'ม.2 รายบุคคล'!Y36,'ม.2 รายบุคคล'!AD36:AG36)</f>
        <v>0</v>
      </c>
      <c r="E35" s="89">
        <f>SUM('ม.2 รายบุคคล'!G36:H36,'ม.2 รายบุคคล'!M36,'ม.2 รายบุคคล'!R36,'ม.2 รายบุคคล'!Z36:AB36)</f>
        <v>0</v>
      </c>
      <c r="F35" s="90" t="str">
        <f t="shared" si="0"/>
        <v>ปรับปรุง</v>
      </c>
      <c r="G35" s="90" t="str">
        <f t="shared" si="1"/>
        <v>ปรับปรุง</v>
      </c>
      <c r="H35" s="20" t="str">
        <f t="shared" si="2"/>
        <v>ปรับปรุง</v>
      </c>
    </row>
    <row r="36" spans="1:8" ht="23.4" x14ac:dyDescent="0.6">
      <c r="A36" s="6">
        <v>27</v>
      </c>
      <c r="B36" s="26">
        <f>(((('ม.2 รายบุคคล'!C37))))</f>
        <v>0</v>
      </c>
      <c r="C36" s="87">
        <f>SUM('ม.2 รายบุคคล'!D37,'ม.2 รายบุคคล'!I37:K37,'ม.2 รายบุคคล'!N37,'ม.2 รายบุคคล'!X37,'ม.2 รายบุคคล'!AC37)</f>
        <v>0</v>
      </c>
      <c r="D36" s="87">
        <f>SUM('ม.2 รายบุคคล'!E37:F37,'ม.2 รายบุคคล'!L37,'ม.2 รายบุคคล'!O37:Q37,'ม.2 รายบุคคล'!S37:W37,'ม.2 รายบุคคล'!Y37,'ม.2 รายบุคคล'!AD37:AG37)</f>
        <v>0</v>
      </c>
      <c r="E36" s="89">
        <f>SUM('ม.2 รายบุคคล'!G37:H37,'ม.2 รายบุคคล'!M37,'ม.2 รายบุคคล'!R37,'ม.2 รายบุคคล'!Z37:AB37)</f>
        <v>0</v>
      </c>
      <c r="F36" s="90" t="str">
        <f t="shared" si="0"/>
        <v>ปรับปรุง</v>
      </c>
      <c r="G36" s="90" t="str">
        <f t="shared" si="1"/>
        <v>ปรับปรุง</v>
      </c>
      <c r="H36" s="20" t="str">
        <f t="shared" si="2"/>
        <v>ปรับปรุง</v>
      </c>
    </row>
    <row r="37" spans="1:8" ht="23.4" x14ac:dyDescent="0.6">
      <c r="A37" s="6">
        <v>28</v>
      </c>
      <c r="B37" s="26">
        <f>(((('ม.2 รายบุคคล'!C38))))</f>
        <v>0</v>
      </c>
      <c r="C37" s="87">
        <f>SUM('ม.2 รายบุคคล'!D38,'ม.2 รายบุคคล'!I38:K38,'ม.2 รายบุคคล'!N38,'ม.2 รายบุคคล'!X38,'ม.2 รายบุคคล'!AC38)</f>
        <v>0</v>
      </c>
      <c r="D37" s="87">
        <f>SUM('ม.2 รายบุคคล'!E38:F38,'ม.2 รายบุคคล'!L38,'ม.2 รายบุคคล'!O38:Q38,'ม.2 รายบุคคล'!S38:W38,'ม.2 รายบุคคล'!Y38,'ม.2 รายบุคคล'!AD38:AG38)</f>
        <v>0</v>
      </c>
      <c r="E37" s="89">
        <f>SUM('ม.2 รายบุคคล'!G38:H38,'ม.2 รายบุคคล'!M38,'ม.2 รายบุคคล'!R38,'ม.2 รายบุคคล'!Z38:AB38)</f>
        <v>0</v>
      </c>
      <c r="F37" s="90" t="str">
        <f t="shared" si="0"/>
        <v>ปรับปรุง</v>
      </c>
      <c r="G37" s="90" t="str">
        <f t="shared" si="1"/>
        <v>ปรับปรุง</v>
      </c>
      <c r="H37" s="20" t="str">
        <f t="shared" si="2"/>
        <v>ปรับปรุง</v>
      </c>
    </row>
    <row r="38" spans="1:8" ht="23.4" x14ac:dyDescent="0.6">
      <c r="A38" s="6">
        <v>29</v>
      </c>
      <c r="B38" s="26">
        <f>(((('ม.2 รายบุคคล'!C39))))</f>
        <v>0</v>
      </c>
      <c r="C38" s="87">
        <f>SUM('ม.2 รายบุคคล'!D39,'ม.2 รายบุคคล'!I39:K39,'ม.2 รายบุคคล'!N39,'ม.2 รายบุคคล'!X39,'ม.2 รายบุคคล'!AC39)</f>
        <v>0</v>
      </c>
      <c r="D38" s="87">
        <f>SUM('ม.2 รายบุคคล'!E39:F39,'ม.2 รายบุคคล'!L39,'ม.2 รายบุคคล'!O39:Q39,'ม.2 รายบุคคล'!S39:W39,'ม.2 รายบุคคล'!Y39,'ม.2 รายบุคคล'!AD39:AG39)</f>
        <v>0</v>
      </c>
      <c r="E38" s="89">
        <f>SUM('ม.2 รายบุคคล'!G39:H39,'ม.2 รายบุคคล'!M39,'ม.2 รายบุคคล'!R39,'ม.2 รายบุคคล'!Z39:AB39)</f>
        <v>0</v>
      </c>
      <c r="F38" s="90" t="str">
        <f t="shared" si="0"/>
        <v>ปรับปรุง</v>
      </c>
      <c r="G38" s="90" t="str">
        <f t="shared" si="1"/>
        <v>ปรับปรุง</v>
      </c>
      <c r="H38" s="20" t="str">
        <f t="shared" si="2"/>
        <v>ปรับปรุง</v>
      </c>
    </row>
    <row r="39" spans="1:8" ht="23.4" x14ac:dyDescent="0.6">
      <c r="A39" s="6">
        <v>30</v>
      </c>
      <c r="B39" s="26">
        <f>(((('ม.2 รายบุคคล'!C40))))</f>
        <v>0</v>
      </c>
      <c r="C39" s="87">
        <f>SUM('ม.2 รายบุคคล'!D40,'ม.2 รายบุคคล'!I40:K40,'ม.2 รายบุคคล'!N40,'ม.2 รายบุคคล'!X40,'ม.2 รายบุคคล'!AC40)</f>
        <v>0</v>
      </c>
      <c r="D39" s="87">
        <f>SUM('ม.2 รายบุคคล'!E40:F40,'ม.2 รายบุคคล'!L40,'ม.2 รายบุคคล'!O40:Q40,'ม.2 รายบุคคล'!S40:W40,'ม.2 รายบุคคล'!Y40,'ม.2 รายบุคคล'!AD40:AG40)</f>
        <v>0</v>
      </c>
      <c r="E39" s="89">
        <f>SUM('ม.2 รายบุคคล'!G40:H40,'ม.2 รายบุคคล'!M40,'ม.2 รายบุคคล'!R40,'ม.2 รายบุคคล'!Z40:AB40)</f>
        <v>0</v>
      </c>
      <c r="F39" s="90" t="str">
        <f t="shared" si="0"/>
        <v>ปรับปรุง</v>
      </c>
      <c r="G39" s="90" t="str">
        <f t="shared" si="1"/>
        <v>ปรับปรุง</v>
      </c>
      <c r="H39" s="20" t="str">
        <f t="shared" si="2"/>
        <v>ปรับปรุง</v>
      </c>
    </row>
    <row r="40" spans="1:8" s="15" customFormat="1" ht="23.4" x14ac:dyDescent="0.6">
      <c r="A40" s="3"/>
      <c r="B40" s="3" t="s">
        <v>37</v>
      </c>
      <c r="C40" s="40">
        <f>AVERAGE(C10:C39)</f>
        <v>0</v>
      </c>
      <c r="D40" s="130">
        <f t="shared" ref="D40:E40" si="3">AVERAGE(D10:D39)</f>
        <v>0</v>
      </c>
      <c r="E40" s="42">
        <f t="shared" si="3"/>
        <v>0</v>
      </c>
      <c r="F40" s="85" t="str">
        <f t="shared" si="0"/>
        <v>ปรับปรุง</v>
      </c>
      <c r="G40" s="129" t="str">
        <f t="shared" si="1"/>
        <v>ปรับปรุง</v>
      </c>
      <c r="H40" s="91" t="str">
        <f t="shared" si="2"/>
        <v>ปรับปรุง</v>
      </c>
    </row>
    <row r="41" spans="1:8" s="15" customFormat="1" ht="23.4" x14ac:dyDescent="0.6"/>
    <row r="42" spans="1:8" x14ac:dyDescent="0.25">
      <c r="B42" t="s">
        <v>55</v>
      </c>
    </row>
    <row r="43" spans="1:8" x14ac:dyDescent="0.25">
      <c r="B43" t="s">
        <v>54</v>
      </c>
    </row>
  </sheetData>
  <mergeCells count="7">
    <mergeCell ref="C6:E6"/>
    <mergeCell ref="F6:H6"/>
    <mergeCell ref="B6:B8"/>
    <mergeCell ref="A6:A9"/>
    <mergeCell ref="A1:H1"/>
    <mergeCell ref="A2:H2"/>
    <mergeCell ref="A3:H3"/>
  </mergeCells>
  <pageMargins left="0.31496062992125984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N9" sqref="N9"/>
    </sheetView>
  </sheetViews>
  <sheetFormatPr defaultRowHeight="13.8" x14ac:dyDescent="0.25"/>
  <cols>
    <col min="1" max="1" width="13.09765625" customWidth="1"/>
    <col min="2" max="13" width="7.09765625" customWidth="1"/>
    <col min="14" max="17" width="8" customWidth="1"/>
  </cols>
  <sheetData>
    <row r="1" spans="1:17" ht="23.4" x14ac:dyDescent="0.6">
      <c r="A1" s="123" t="s">
        <v>45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1:17" ht="23.4" x14ac:dyDescent="0.25">
      <c r="A2" s="93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3" spans="1:17" ht="23.4" x14ac:dyDescent="0.25">
      <c r="A3" s="94" t="s">
        <v>72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</row>
    <row r="4" spans="1:17" ht="23.4" customHeight="1" x14ac:dyDescent="0.25">
      <c r="A4" s="71" t="str">
        <f>(((('ม.2 รายบุคคล'!B4))))</f>
        <v xml:space="preserve">โรงเรียน …………………...................................................... 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5" spans="1:17" s="15" customFormat="1" ht="23.4" x14ac:dyDescent="0.6">
      <c r="A5" s="124" t="s">
        <v>46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</row>
    <row r="6" spans="1:17" s="15" customFormat="1" ht="23.4" x14ac:dyDescent="0.6">
      <c r="A6" s="52"/>
      <c r="B6" s="125" t="s">
        <v>47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6"/>
    </row>
    <row r="7" spans="1:17" s="15" customFormat="1" ht="23.4" x14ac:dyDescent="0.6">
      <c r="A7" s="53" t="s">
        <v>48</v>
      </c>
      <c r="B7" s="112" t="s">
        <v>49</v>
      </c>
      <c r="C7" s="112"/>
      <c r="D7" s="112"/>
      <c r="E7" s="113"/>
      <c r="F7" s="114" t="s">
        <v>50</v>
      </c>
      <c r="G7" s="115"/>
      <c r="H7" s="115"/>
      <c r="I7" s="116"/>
      <c r="J7" s="117" t="s">
        <v>51</v>
      </c>
      <c r="K7" s="118"/>
      <c r="L7" s="118"/>
      <c r="M7" s="119"/>
      <c r="N7" s="120" t="s">
        <v>18</v>
      </c>
      <c r="O7" s="121"/>
      <c r="P7" s="121"/>
      <c r="Q7" s="122"/>
    </row>
    <row r="8" spans="1:17" s="15" customFormat="1" ht="23.4" x14ac:dyDescent="0.6">
      <c r="A8" s="54"/>
      <c r="B8" s="55" t="s">
        <v>9</v>
      </c>
      <c r="C8" s="40" t="s">
        <v>11</v>
      </c>
      <c r="D8" s="40" t="s">
        <v>13</v>
      </c>
      <c r="E8" s="56" t="s">
        <v>15</v>
      </c>
      <c r="F8" s="41" t="s">
        <v>9</v>
      </c>
      <c r="G8" s="41" t="s">
        <v>11</v>
      </c>
      <c r="H8" s="41" t="s">
        <v>13</v>
      </c>
      <c r="I8" s="57" t="s">
        <v>15</v>
      </c>
      <c r="J8" s="42" t="s">
        <v>9</v>
      </c>
      <c r="K8" s="42" t="s">
        <v>11</v>
      </c>
      <c r="L8" s="42" t="s">
        <v>13</v>
      </c>
      <c r="M8" s="58" t="s">
        <v>15</v>
      </c>
      <c r="N8" s="47" t="s">
        <v>9</v>
      </c>
      <c r="O8" s="47" t="s">
        <v>11</v>
      </c>
      <c r="P8" s="47" t="s">
        <v>13</v>
      </c>
      <c r="Q8" s="59" t="s">
        <v>15</v>
      </c>
    </row>
    <row r="9" spans="1:17" s="15" customFormat="1" ht="42.6" customHeight="1" x14ac:dyDescent="0.6">
      <c r="A9" s="20">
        <f>COUNT('ม.2 รายบุคคล'!B11:B40)</f>
        <v>30</v>
      </c>
      <c r="B9" s="39">
        <f>COUNTIFS('ม.2 แยกสมรรถนะ'!F10:F39,"ดีมาก")</f>
        <v>0</v>
      </c>
      <c r="C9" s="39">
        <f>COUNTIFS('ม.2 แยกสมรรถนะ'!F10:F39,"ดี")</f>
        <v>0</v>
      </c>
      <c r="D9" s="39">
        <f>COUNTIFS('ม.2 แยกสมรรถนะ'!F10:F39,"พอใช้")</f>
        <v>0</v>
      </c>
      <c r="E9" s="39">
        <f>COUNTIFS('ม.2 แยกสมรรถนะ'!F10:F39,"ปรับปรุง")</f>
        <v>30</v>
      </c>
      <c r="F9" s="39">
        <f>COUNTIFS('ม.2 แยกสมรรถนะ'!G10:G39,"ดีมาก")</f>
        <v>0</v>
      </c>
      <c r="G9" s="39">
        <f>COUNTIFS('ม.2 แยกสมรรถนะ'!G10:G39,"ดี")</f>
        <v>0</v>
      </c>
      <c r="H9" s="39">
        <f>COUNTIFS('ม.2 แยกสมรรถนะ'!F10:F31,"พอใช้")</f>
        <v>0</v>
      </c>
      <c r="I9" s="39">
        <f>COUNTIFS('ม.2 แยกสมรรถนะ'!H10:H39,"ปรับปรุง")</f>
        <v>30</v>
      </c>
      <c r="J9" s="39">
        <f>COUNTIFS('ม.2 แยกสมรรถนะ'!H10:H39,"ดีมาก")</f>
        <v>0</v>
      </c>
      <c r="K9" s="39">
        <f>COUNTIFS('ม.2 แยกสมรรถนะ'!I10:I39,"ดี")</f>
        <v>0</v>
      </c>
      <c r="L9" s="39">
        <f>COUNTIFS('ม.2 แยกสมรรถนะ'!J10:J39,"พอใช้")</f>
        <v>0</v>
      </c>
      <c r="M9" s="39">
        <f>COUNTIFS('ม.2 แยกสมรรถนะ'!H10:K39,"ปรับปรุง")</f>
        <v>30</v>
      </c>
      <c r="N9" s="47">
        <f>COUNTIFS('ม.2 รายบุคคล'!AI10:AI40,"ดีมาก")</f>
        <v>0</v>
      </c>
      <c r="O9" s="47">
        <f>COUNTIFS('ม.2 รายบุคคล'!AI10:AI40,"ดี")</f>
        <v>0</v>
      </c>
      <c r="P9" s="47">
        <f>COUNTIFS('ม.2 รายบุคคล'!AI10:AI40,"พอใช้")</f>
        <v>0</v>
      </c>
      <c r="Q9" s="47">
        <f>COUNTIFS('ม.2 รายบุคคล'!AI10:AI40,"ปรับปรุง")</f>
        <v>30</v>
      </c>
    </row>
    <row r="10" spans="1:17" s="15" customFormat="1" ht="42.6" customHeight="1" x14ac:dyDescent="0.6">
      <c r="A10" s="60" t="s">
        <v>52</v>
      </c>
      <c r="B10" s="39">
        <f>(B9*100)/A9</f>
        <v>0</v>
      </c>
      <c r="C10" s="39">
        <f>(C9*100)/A9</f>
        <v>0</v>
      </c>
      <c r="D10" s="39">
        <f>(D9*100)/A9</f>
        <v>0</v>
      </c>
      <c r="E10" s="39">
        <f>(E9*100)/A9</f>
        <v>100</v>
      </c>
      <c r="F10" s="39">
        <f>(F9*100)/A9</f>
        <v>0</v>
      </c>
      <c r="G10" s="39">
        <f>(G9*100)/A9</f>
        <v>0</v>
      </c>
      <c r="H10" s="39">
        <f>(H9*100)/A9</f>
        <v>0</v>
      </c>
      <c r="I10" s="39">
        <f>(I9*100)/A9</f>
        <v>100</v>
      </c>
      <c r="J10" s="39">
        <f>(J9100)/A9</f>
        <v>0</v>
      </c>
      <c r="K10" s="39">
        <f>(K9100)/A9</f>
        <v>0</v>
      </c>
      <c r="L10" s="39">
        <f>(L9100)/A9</f>
        <v>0</v>
      </c>
      <c r="M10" s="39">
        <f>(M9*100)/A9</f>
        <v>100</v>
      </c>
      <c r="N10" s="47">
        <f>(N9*100)/A9</f>
        <v>0</v>
      </c>
      <c r="O10" s="47">
        <f>(O9*100)/A9</f>
        <v>0</v>
      </c>
      <c r="P10" s="47">
        <f>(P9*100)/A9</f>
        <v>0</v>
      </c>
      <c r="Q10" s="47">
        <f>(Q9*100)/A9</f>
        <v>100</v>
      </c>
    </row>
    <row r="11" spans="1:17" s="15" customFormat="1" ht="23.4" x14ac:dyDescent="0.6"/>
    <row r="12" spans="1:17" s="15" customFormat="1" ht="23.4" x14ac:dyDescent="0.6"/>
    <row r="13" spans="1:17" s="15" customFormat="1" ht="23.4" x14ac:dyDescent="0.6"/>
    <row r="14" spans="1:17" s="15" customFormat="1" ht="23.4" x14ac:dyDescent="0.6">
      <c r="M14" s="61" t="s">
        <v>53</v>
      </c>
    </row>
    <row r="15" spans="1:17" s="15" customFormat="1" ht="23.4" x14ac:dyDescent="0.6"/>
    <row r="16" spans="1:17" s="15" customFormat="1" ht="23.4" x14ac:dyDescent="0.6"/>
    <row r="17" s="15" customFormat="1" ht="23.4" x14ac:dyDescent="0.6"/>
    <row r="18" s="15" customFormat="1" ht="23.4" x14ac:dyDescent="0.6"/>
    <row r="19" s="15" customFormat="1" ht="23.4" x14ac:dyDescent="0.6"/>
    <row r="20" s="15" customFormat="1" ht="23.4" x14ac:dyDescent="0.6"/>
    <row r="21" s="15" customFormat="1" ht="23.4" x14ac:dyDescent="0.6"/>
    <row r="22" s="15" customFormat="1" ht="23.4" x14ac:dyDescent="0.6"/>
    <row r="23" s="15" customFormat="1" ht="23.4" x14ac:dyDescent="0.6"/>
    <row r="24" s="15" customFormat="1" ht="23.4" x14ac:dyDescent="0.6"/>
    <row r="25" s="15" customFormat="1" ht="23.4" x14ac:dyDescent="0.6"/>
    <row r="26" s="15" customFormat="1" ht="23.4" x14ac:dyDescent="0.6"/>
    <row r="27" s="15" customFormat="1" ht="23.4" x14ac:dyDescent="0.6"/>
    <row r="28" s="15" customFormat="1" ht="23.4" x14ac:dyDescent="0.6"/>
    <row r="29" s="15" customFormat="1" ht="23.4" x14ac:dyDescent="0.6"/>
    <row r="30" s="15" customFormat="1" ht="23.4" x14ac:dyDescent="0.6"/>
    <row r="31" s="15" customFormat="1" ht="23.4" x14ac:dyDescent="0.6"/>
    <row r="32" s="15" customFormat="1" ht="23.4" x14ac:dyDescent="0.6"/>
    <row r="33" s="15" customFormat="1" ht="23.4" x14ac:dyDescent="0.6"/>
    <row r="34" s="15" customFormat="1" ht="23.4" x14ac:dyDescent="0.6"/>
    <row r="35" s="15" customFormat="1" ht="23.4" x14ac:dyDescent="0.6"/>
    <row r="36" s="15" customFormat="1" ht="23.4" x14ac:dyDescent="0.6"/>
    <row r="37" s="15" customFormat="1" ht="23.4" x14ac:dyDescent="0.6"/>
    <row r="38" s="15" customFormat="1" ht="23.4" x14ac:dyDescent="0.6"/>
    <row r="39" s="15" customFormat="1" ht="23.4" x14ac:dyDescent="0.6"/>
    <row r="40" s="15" customFormat="1" ht="23.4" x14ac:dyDescent="0.6"/>
    <row r="41" s="15" customFormat="1" ht="23.4" x14ac:dyDescent="0.6"/>
    <row r="42" s="15" customFormat="1" ht="23.4" x14ac:dyDescent="0.6"/>
    <row r="43" s="15" customFormat="1" ht="23.4" x14ac:dyDescent="0.6"/>
    <row r="44" s="15" customFormat="1" ht="23.4" x14ac:dyDescent="0.6"/>
    <row r="45" s="15" customFormat="1" ht="23.4" x14ac:dyDescent="0.6"/>
    <row r="46" s="15" customFormat="1" ht="23.4" x14ac:dyDescent="0.6"/>
    <row r="47" s="15" customFormat="1" ht="23.4" x14ac:dyDescent="0.6"/>
    <row r="48" s="15" customFormat="1" ht="23.4" x14ac:dyDescent="0.6"/>
    <row r="49" s="15" customFormat="1" ht="23.4" x14ac:dyDescent="0.6"/>
    <row r="50" s="15" customFormat="1" ht="23.4" x14ac:dyDescent="0.6"/>
    <row r="51" s="15" customFormat="1" ht="23.4" x14ac:dyDescent="0.6"/>
    <row r="52" s="15" customFormat="1" ht="23.4" x14ac:dyDescent="0.6"/>
    <row r="53" s="15" customFormat="1" ht="23.4" x14ac:dyDescent="0.6"/>
    <row r="54" s="15" customFormat="1" ht="23.4" x14ac:dyDescent="0.6"/>
    <row r="55" s="15" customFormat="1" ht="23.4" x14ac:dyDescent="0.6"/>
    <row r="56" s="15" customFormat="1" ht="23.4" x14ac:dyDescent="0.6"/>
    <row r="57" s="15" customFormat="1" ht="23.4" x14ac:dyDescent="0.6"/>
    <row r="58" s="15" customFormat="1" ht="23.4" x14ac:dyDescent="0.6"/>
    <row r="59" s="15" customFormat="1" ht="23.4" x14ac:dyDescent="0.6"/>
  </sheetData>
  <mergeCells count="9">
    <mergeCell ref="B7:E7"/>
    <mergeCell ref="F7:I7"/>
    <mergeCell ref="J7:M7"/>
    <mergeCell ref="N7:Q7"/>
    <mergeCell ref="A1:Q1"/>
    <mergeCell ref="A2:Q2"/>
    <mergeCell ref="A3:Q3"/>
    <mergeCell ref="A5:Q5"/>
    <mergeCell ref="B6:Q6"/>
  </mergeCells>
  <pageMargins left="0.31496062992125984" right="0.31496062992125984" top="0.35433070866141736" bottom="0.35433070866141736" header="0.31496062992125984" footer="0.31496062992125984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ม.2 รายบุคคล</vt:lpstr>
      <vt:lpstr>ม.2 แยกสมรรถนะ</vt:lpstr>
      <vt:lpstr>สรุประดับคุณภาพ</vt:lpstr>
      <vt:lpstr>สรุประดับคุณภาพ!Print_Titles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NGprinter</dc:creator>
  <cp:lastModifiedBy>NGprinter</cp:lastModifiedBy>
  <cp:lastPrinted>2017-06-17T11:04:45Z</cp:lastPrinted>
  <dcterms:created xsi:type="dcterms:W3CDTF">2017-06-17T09:45:14Z</dcterms:created>
  <dcterms:modified xsi:type="dcterms:W3CDTF">2018-11-11T13:00:19Z</dcterms:modified>
</cp:coreProperties>
</file>