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ม.1รายบุคคล" sheetId="1" r:id="rId1"/>
    <sheet name="ม.1 แยกสมรรถนะ" sheetId="4" r:id="rId2"/>
    <sheet name="สรุประดับคุณภาพ" sheetId="2" r:id="rId3"/>
  </sheets>
  <definedNames>
    <definedName name="_xlnm.Print_Titles" localSheetId="0">ม.1รายบุคคล!$1:$9</definedName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E4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10" i="4"/>
  <c r="D4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10" i="4"/>
  <c r="C4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10" i="4"/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10" i="4"/>
  <c r="E9" i="4"/>
  <c r="D9" i="4"/>
  <c r="C9" i="4"/>
  <c r="A5" i="4" l="1"/>
  <c r="A5" i="2"/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10" i="1"/>
  <c r="AC40" i="1"/>
  <c r="AD40" i="1"/>
  <c r="AE40" i="1"/>
  <c r="AF40" i="1"/>
  <c r="AG40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9" i="1"/>
  <c r="X40" i="1" l="1"/>
  <c r="Y40" i="1"/>
  <c r="Z40" i="1"/>
  <c r="AA40" i="1"/>
  <c r="AB40" i="1"/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C40" i="1"/>
  <c r="A9" i="2" l="1"/>
  <c r="B39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0" i="4"/>
  <c r="Q9" i="2" l="1"/>
  <c r="Q10" i="2" s="1"/>
  <c r="O9" i="2"/>
  <c r="O10" i="2" s="1"/>
  <c r="P9" i="2"/>
  <c r="P10" i="2" s="1"/>
  <c r="N9" i="2"/>
  <c r="N10" i="2" s="1"/>
  <c r="M9" i="2"/>
  <c r="M10" i="2" s="1"/>
  <c r="K9" i="2"/>
  <c r="K10" i="2" s="1"/>
  <c r="L9" i="2"/>
  <c r="L10" i="2" s="1"/>
  <c r="J9" i="2"/>
  <c r="J10" i="2" s="1"/>
  <c r="E9" i="2" l="1"/>
  <c r="E10" i="2" s="1"/>
  <c r="C9" i="2"/>
  <c r="C10" i="2" s="1"/>
  <c r="D9" i="2"/>
  <c r="D10" i="2" s="1"/>
  <c r="B9" i="2"/>
  <c r="B10" i="2" s="1"/>
  <c r="I9" i="2"/>
  <c r="I10" i="2" s="1"/>
  <c r="G9" i="2"/>
  <c r="G10" i="2" s="1"/>
  <c r="H9" i="2"/>
  <c r="H10" i="2" s="1"/>
  <c r="F9" i="2"/>
  <c r="F10" i="2" s="1"/>
</calcChain>
</file>

<file path=xl/sharedStrings.xml><?xml version="1.0" encoding="utf-8"?>
<sst xmlns="http://schemas.openxmlformats.org/spreadsheetml/2006/main" count="157" uniqueCount="91">
  <si>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</si>
  <si>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</si>
  <si>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</si>
  <si>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</si>
  <si>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</si>
  <si>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</si>
  <si>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</si>
  <si>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</si>
  <si>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</si>
  <si>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</si>
  <si>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</si>
  <si>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</si>
  <si>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</si>
  <si>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</si>
  <si>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</si>
  <si>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</si>
  <si>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</si>
  <si>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</si>
  <si>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</si>
  <si>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</si>
  <si>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</si>
  <si>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</si>
  <si>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คะแนนรายข้อ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</si>
  <si>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</si>
  <si>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</si>
  <si>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</si>
  <si>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</si>
  <si>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 xml:space="preserve">PISA </t>
  </si>
  <si>
    <t>รวมคะแนน</t>
  </si>
  <si>
    <t>สีเหลือง =</t>
  </si>
  <si>
    <t>สีชมพู =</t>
  </si>
  <si>
    <t>สีฟ้า =</t>
  </si>
  <si>
    <t>เฉลี่ยระดับห้องเรียน/ร.ร.</t>
  </si>
  <si>
    <t>สมรรถนะ</t>
  </si>
  <si>
    <t>การอ่าน</t>
  </si>
  <si>
    <r>
      <rPr>
        <sz val="16"/>
        <color theme="1"/>
        <rFont val="Angsana New"/>
        <family val="1"/>
      </rPr>
      <t>โรงเรียน …………………...................................................... ห้อง ม.1</t>
    </r>
    <r>
      <rPr>
        <sz val="16"/>
        <color theme="1"/>
        <rFont val="TH SarabunIT๙"/>
        <family val="2"/>
      </rPr>
      <t>/ ……….</t>
    </r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</si>
  <si>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</si>
  <si>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สมรรถนะการเข้าถึงและค้นคืนสาระ</t>
  </si>
  <si>
    <t>สมรรถนะการสะท้อนและประเมิน</t>
  </si>
  <si>
    <t>สมรรถนะการบูรณาการและตีความ</t>
  </si>
  <si>
    <t>จำนวนนักเรียน</t>
  </si>
  <si>
    <t>ร้อยละ</t>
  </si>
  <si>
    <t>คะแนน แยก สมรรถนะการอ่าน PISA</t>
  </si>
  <si>
    <t xml:space="preserve">นำข้อมูลในตารางนี้ ไปกรอกในระบบ e-MES </t>
  </si>
  <si>
    <t xml:space="preserve">สรุป จำนวน  และ ร้อยละ  แยกตามระดับคุณภาพ </t>
  </si>
  <si>
    <t>แยกตามระดับคุณภาพ</t>
  </si>
  <si>
    <t xml:space="preserve">                 ครู นำข้อมูลนี้ ไปตั้งคำถามจากบทอ่านใหม่ๆ เพื่อฝึกทักษะการคิดและหาคำตอบแบบนั้นเพิ่มเติม</t>
  </si>
  <si>
    <t xml:space="preserve">                ครูนำจุดอ่อน ที่ได้ค่าเฉลี่ยน้อย ไปทำแบบฝึกอ่านเพิ่มเติมในคำถามแบบนั้นให้มากขึ้น</t>
  </si>
  <si>
    <t>ทั้งชั้น/ห้อง</t>
  </si>
  <si>
    <t>แบบบันทึกคะแนนรายบุคคล</t>
  </si>
  <si>
    <t>หมายเหตุ :  1. ข้อมูลผลการตอบถูกรายข้อ  ใช้พิจารณา จุดอ่อน ของนักเรียนในภาพรวมของห้องเรียนว่า ตอบคำถามแบบใดไม้ได้ หรือได้น้อย</t>
  </si>
  <si>
    <t xml:space="preserve">หมายเหตุ :  1. คะแนนเฉลี่ยรายสมรรถนะ เป็นข้อมูลบอกความสามารถของนักเรียนในภาพรวมทั้งห้องว่า อ่อน / เด่น ในสมรรถนะใด </t>
  </si>
  <si>
    <r>
      <t xml:space="preserve">                2. ให้ลบแถวที่เกินจำนวนนักเรียนของห้องเรียนออกด้วย </t>
    </r>
    <r>
      <rPr>
        <sz val="11"/>
        <color rgb="FFFF0000"/>
        <rFont val="Tahoma"/>
        <family val="2"/>
        <scheme val="minor"/>
      </rPr>
      <t xml:space="preserve">โดยไม่ลบ </t>
    </r>
    <r>
      <rPr>
        <sz val="11"/>
        <color theme="1"/>
        <rFont val="Tahoma"/>
        <family val="2"/>
        <charset val="222"/>
        <scheme val="minor"/>
      </rPr>
      <t xml:space="preserve">แถว เฉลี่ยระดับห้องเรียน / ร.ร. </t>
    </r>
  </si>
  <si>
    <t xml:space="preserve">                   หากไม่ลบออก ค่าเฉลี่ย จะน้อยกว่าความเป็นจริง เพราะ ระบบจะนำจำนวน 30 ไปหารเฉลี่ยด้วย</t>
  </si>
  <si>
    <t>เฉลี่ยคะแนนแต่ละข้อ</t>
  </si>
  <si>
    <r>
      <t xml:space="preserve">                2. ลบแถวที่เกินจำนวนนักเรียนของห้องเรียนออกได้</t>
    </r>
    <r>
      <rPr>
        <sz val="11"/>
        <color rgb="FFFF0000"/>
        <rFont val="Tahoma"/>
        <family val="2"/>
        <scheme val="minor"/>
      </rPr>
      <t xml:space="preserve">โดยไม่ลบ </t>
    </r>
    <r>
      <rPr>
        <sz val="11"/>
        <color theme="1"/>
        <rFont val="Tahoma"/>
        <family val="2"/>
        <charset val="222"/>
        <scheme val="minor"/>
      </rPr>
      <t>แถวสุดท้ายออก</t>
    </r>
  </si>
  <si>
    <r>
      <t>ช่วงคะแนน</t>
    </r>
    <r>
      <rPr>
        <sz val="12"/>
        <color theme="1"/>
        <rFont val="TH SarabunIT๙"/>
        <family val="2"/>
      </rPr>
      <t xml:space="preserve">  </t>
    </r>
  </si>
  <si>
    <r>
      <t>ช่วงคะแนน</t>
    </r>
    <r>
      <rPr>
        <sz val="12"/>
        <color theme="1"/>
        <rFont val="TH SarabunIT๙"/>
        <family val="2"/>
      </rPr>
      <t xml:space="preserve"> (คะแนนเต็ม 48 คะแนน)</t>
    </r>
  </si>
  <si>
    <t>36-48</t>
  </si>
  <si>
    <t>24-35</t>
  </si>
  <si>
    <t>12-23</t>
  </si>
  <si>
    <t>0-11</t>
  </si>
  <si>
    <t xml:space="preserve">การแปลผลแยกรายสมรรถนะการอ่าน (48 คะแนน) </t>
  </si>
  <si>
    <t>สรุปคะแนนรายบุคคล แยกรายสมรรถนะการอ่าน PISA</t>
  </si>
  <si>
    <t>การวัดและประเมินผล “การรู้เรื่องการอ่าน (Reading Literacy) ตามแนวทางการประเมินผลนักเรียนร่วมกับนานาชาติ PISA”</t>
  </si>
  <si>
    <t>15  คะแนน</t>
  </si>
  <si>
    <t>ที่ 5 ( 8 )</t>
  </si>
  <si>
    <t>ที่ 4  ( 9 )</t>
  </si>
  <si>
    <t>ที่ 3 ( 6 )</t>
  </si>
  <si>
    <t>ที่ 2 ( 9 )</t>
  </si>
  <si>
    <t>ที่ 1 ( 8 )</t>
  </si>
  <si>
    <t>ที่ 6 ( 8 )</t>
  </si>
  <si>
    <t>11  คะแนน</t>
  </si>
  <si>
    <t>22 คะแนน</t>
  </si>
  <si>
    <t>ร้อยละ 25 - ๔๙</t>
  </si>
  <si>
    <t>ร้อยละ ๕๐ - ๗๔</t>
  </si>
  <si>
    <t>7 - 8</t>
  </si>
  <si>
    <t>9 - 11</t>
  </si>
  <si>
    <t>3 - 6</t>
  </si>
  <si>
    <t>0 - 2</t>
  </si>
  <si>
    <t>17 - 22</t>
  </si>
  <si>
    <t>11 - 16</t>
  </si>
  <si>
    <t>6 - 10</t>
  </si>
  <si>
    <t>0 - 5</t>
  </si>
  <si>
    <t>4 - 7</t>
  </si>
  <si>
    <t>0 - 3</t>
  </si>
  <si>
    <t>12 - 15</t>
  </si>
  <si>
    <t>8 - 11</t>
  </si>
  <si>
    <r>
      <rPr>
        <b/>
        <sz val="16"/>
        <rFont val="Angsana New"/>
        <family val="1"/>
      </rPr>
      <t xml:space="preserve">ชั้นมัธยมศึกษาปีที่ 1 </t>
    </r>
    <r>
      <rPr>
        <b/>
        <sz val="16"/>
        <color rgb="FFFF0000"/>
        <rFont val="Angsana New"/>
        <family val="1"/>
      </rPr>
      <t xml:space="preserve"> ครั้งที่ 3  :  พฤศจิกายน  2561 </t>
    </r>
  </si>
  <si>
    <r>
      <t xml:space="preserve">ชั้นมัธยมศึกษาปีที่ 1 </t>
    </r>
    <r>
      <rPr>
        <sz val="16"/>
        <color rgb="FFFF0000"/>
        <rFont val="Angsana New"/>
        <family val="1"/>
      </rPr>
      <t xml:space="preserve"> ครั้งที่ 3  :  พฤศจิกายน  2561 </t>
    </r>
  </si>
  <si>
    <r>
      <t xml:space="preserve">ชั้นมัธยมศึกษาปีที่ 1 </t>
    </r>
    <r>
      <rPr>
        <b/>
        <sz val="16"/>
        <color rgb="FFFF0000"/>
        <rFont val="Angsana New"/>
        <family val="1"/>
      </rPr>
      <t xml:space="preserve">ครั้งที่ 3  :  พฤศจิกายน  2561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</si>
</sst>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1"/>
      <color rgb="FFFF0000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  <font>
      <sz val="10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6"/>
      <color rgb="FF0070C0"/>
      <name val="Angsana New"/>
      <family val="1"/>
    </font>
    <font>
      <b/>
      <sz val="16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6" fillId="0" borderId="5" xfId="0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9" fillId="0" borderId="0" xfId="0" applyFont="1" applyBorder="1"/>
    <xf numFmtId="0" fontId="0" fillId="0" borderId="0" xfId="0" applyBorder="1"/>
    <xf numFmtId="0" fontId="10" fillId="0" borderId="16" xfId="0" applyFont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10" fillId="4" borderId="7" xfId="0" applyFont="1" applyFill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0" xfId="0" applyFont="1"/>
    <xf numFmtId="0" fontId="8" fillId="3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6" fillId="5" borderId="0" xfId="0" applyFont="1" applyFill="1" applyBorder="1"/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47"/>
  <sheetViews>
    <sheetView tabSelected="1" zoomScale="72" zoomScaleNormal="72" workbookViewId="0">
      <selection activeCell="A3" sqref="A3:AH3"/>
    </sheetView>
  </sheetViews>
  <sheetFormatPr defaultRowHeight="13.8" x14ac:dyDescent="0.25"/>
  <cols>
    <col min="1" max="1" width="4.296875" customWidth="1"/>
    <col min="2" max="2" width="15.5" customWidth="1"/>
    <col min="3" max="32" width="4.09765625" customWidth="1"/>
    <col min="33" max="33" width="6" customWidth="1"/>
    <col min="34" max="34" width="7.09765625" customWidth="1"/>
    <col min="36" max="36" width="17.8984375" customWidth="1"/>
    <col min="37" max="37" width="23.3984375" customWidth="1"/>
    <col min="38" max="38" width="13.3984375" customWidth="1"/>
  </cols>
  <sheetData>
    <row r="1" spans="1:38" s="4" customFormat="1" ht="23.4" x14ac:dyDescent="0.4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8" s="4" customFormat="1" ht="25.2" customHeight="1" x14ac:dyDescent="0.4">
      <c r="A2" s="97" t="s">
        <v>64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8" s="4" customFormat="1" ht="19.2" customHeight="1" x14ac:dyDescent="0.4">
      <c r="A3" s="98" t="s">
        <v>88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8" ht="19.2" customHeight="1" x14ac:dyDescent="0.25">
      <c r="A4" s="47" t="s">
        <v>35</v>
      </c>
    </row>
    <row r="5" spans="1:38" s="5" customFormat="1" ht="18" customHeight="1" x14ac:dyDescent="0.5">
      <c r="A5" s="88" t="s">
        <v>0</v>
      </c>
      <c r="B5" s="88" t="s">
        <v>1</v>
      </c>
      <c r="C5" s="94" t="s">
        <v>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6"/>
      <c r="AC5" s="68"/>
      <c r="AD5" s="69"/>
      <c r="AE5" s="69"/>
      <c r="AF5" s="69"/>
      <c r="AG5" s="91" t="s">
        <v>28</v>
      </c>
      <c r="AH5" s="42"/>
    </row>
    <row r="6" spans="1:38" s="5" customFormat="1" ht="15.6" customHeight="1" x14ac:dyDescent="0.5">
      <c r="A6" s="89"/>
      <c r="B6" s="89"/>
      <c r="C6" s="94" t="s">
        <v>2</v>
      </c>
      <c r="D6" s="95"/>
      <c r="E6" s="95"/>
      <c r="F6" s="95"/>
      <c r="G6" s="96"/>
      <c r="H6" s="94" t="s">
        <v>2</v>
      </c>
      <c r="I6" s="95"/>
      <c r="J6" s="95"/>
      <c r="K6" s="95"/>
      <c r="L6" s="96"/>
      <c r="M6" s="94" t="s">
        <v>2</v>
      </c>
      <c r="N6" s="95"/>
      <c r="O6" s="95"/>
      <c r="P6" s="95"/>
      <c r="Q6" s="96"/>
      <c r="R6" s="94" t="s">
        <v>2</v>
      </c>
      <c r="S6" s="95"/>
      <c r="T6" s="95"/>
      <c r="U6" s="95"/>
      <c r="V6" s="96"/>
      <c r="W6" s="94" t="s">
        <v>2</v>
      </c>
      <c r="X6" s="95"/>
      <c r="Y6" s="95"/>
      <c r="Z6" s="95"/>
      <c r="AA6" s="96"/>
      <c r="AB6" s="94" t="s">
        <v>2</v>
      </c>
      <c r="AC6" s="95"/>
      <c r="AD6" s="95"/>
      <c r="AE6" s="95"/>
      <c r="AF6" s="96"/>
      <c r="AG6" s="92"/>
      <c r="AH6" s="43" t="s">
        <v>4</v>
      </c>
    </row>
    <row r="7" spans="1:38" s="5" customFormat="1" ht="19.8" customHeight="1" x14ac:dyDescent="0.5">
      <c r="A7" s="89"/>
      <c r="B7" s="89"/>
      <c r="C7" s="94" t="s">
        <v>70</v>
      </c>
      <c r="D7" s="95"/>
      <c r="E7" s="95"/>
      <c r="F7" s="95"/>
      <c r="G7" s="96"/>
      <c r="H7" s="94" t="s">
        <v>69</v>
      </c>
      <c r="I7" s="95"/>
      <c r="J7" s="95"/>
      <c r="K7" s="95"/>
      <c r="L7" s="96"/>
      <c r="M7" s="94" t="s">
        <v>68</v>
      </c>
      <c r="N7" s="95"/>
      <c r="O7" s="95"/>
      <c r="P7" s="95"/>
      <c r="Q7" s="96"/>
      <c r="R7" s="94" t="s">
        <v>67</v>
      </c>
      <c r="S7" s="95"/>
      <c r="T7" s="95"/>
      <c r="U7" s="95"/>
      <c r="V7" s="96"/>
      <c r="W7" s="94" t="s">
        <v>66</v>
      </c>
      <c r="X7" s="95"/>
      <c r="Y7" s="95"/>
      <c r="Z7" s="95"/>
      <c r="AA7" s="96"/>
      <c r="AB7" s="94" t="s">
        <v>71</v>
      </c>
      <c r="AC7" s="95"/>
      <c r="AD7" s="95"/>
      <c r="AE7" s="95"/>
      <c r="AF7" s="96"/>
      <c r="AG7" s="92"/>
      <c r="AH7" s="44" t="s">
        <v>33</v>
      </c>
    </row>
    <row r="8" spans="1:38" s="5" customFormat="1" ht="19.8" customHeight="1" x14ac:dyDescent="0.5">
      <c r="A8" s="89"/>
      <c r="B8" s="90"/>
      <c r="C8" s="24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70">
        <v>20</v>
      </c>
      <c r="W8" s="70">
        <v>21</v>
      </c>
      <c r="X8" s="70">
        <v>22</v>
      </c>
      <c r="Y8" s="70">
        <v>23</v>
      </c>
      <c r="Z8" s="70">
        <v>24</v>
      </c>
      <c r="AA8" s="70">
        <v>25</v>
      </c>
      <c r="AB8" s="70">
        <v>26</v>
      </c>
      <c r="AC8" s="70">
        <v>27</v>
      </c>
      <c r="AD8" s="70">
        <v>28</v>
      </c>
      <c r="AE8" s="70">
        <v>29</v>
      </c>
      <c r="AF8" s="70">
        <v>30</v>
      </c>
      <c r="AG8" s="93"/>
      <c r="AH8" s="43" t="s">
        <v>34</v>
      </c>
    </row>
    <row r="9" spans="1:38" s="5" customFormat="1" ht="20.399999999999999" customHeight="1" x14ac:dyDescent="0.5">
      <c r="A9" s="90"/>
      <c r="B9" s="21" t="s">
        <v>22</v>
      </c>
      <c r="C9" s="22">
        <v>1</v>
      </c>
      <c r="D9" s="81">
        <v>1</v>
      </c>
      <c r="E9" s="81">
        <v>2</v>
      </c>
      <c r="F9" s="81">
        <v>2</v>
      </c>
      <c r="G9" s="23">
        <v>2</v>
      </c>
      <c r="H9" s="22">
        <v>1</v>
      </c>
      <c r="I9" s="22">
        <v>2</v>
      </c>
      <c r="J9" s="22">
        <v>2</v>
      </c>
      <c r="K9" s="81">
        <v>2</v>
      </c>
      <c r="L9" s="23">
        <v>2</v>
      </c>
      <c r="M9" s="22">
        <v>1</v>
      </c>
      <c r="N9" s="81">
        <v>1</v>
      </c>
      <c r="O9" s="81">
        <v>1</v>
      </c>
      <c r="P9" s="81">
        <v>1</v>
      </c>
      <c r="Q9" s="81">
        <v>2</v>
      </c>
      <c r="R9" s="81">
        <v>2</v>
      </c>
      <c r="S9" s="81">
        <v>1</v>
      </c>
      <c r="T9" s="81">
        <v>2</v>
      </c>
      <c r="U9" s="81">
        <v>2</v>
      </c>
      <c r="V9" s="23">
        <v>2</v>
      </c>
      <c r="W9" s="22">
        <v>1</v>
      </c>
      <c r="X9" s="82">
        <v>1</v>
      </c>
      <c r="Y9" s="71">
        <v>2</v>
      </c>
      <c r="Z9" s="71">
        <v>2</v>
      </c>
      <c r="AA9" s="71">
        <v>2</v>
      </c>
      <c r="AB9" s="75">
        <v>1</v>
      </c>
      <c r="AC9" s="75">
        <v>2</v>
      </c>
      <c r="AD9" s="82">
        <v>2</v>
      </c>
      <c r="AE9" s="71">
        <v>2</v>
      </c>
      <c r="AF9" s="71">
        <v>1</v>
      </c>
      <c r="AG9" s="18">
        <f>SUM(C9:AF9)</f>
        <v>48</v>
      </c>
      <c r="AH9" s="45" t="s">
        <v>27</v>
      </c>
      <c r="AI9" s="61" t="s">
        <v>29</v>
      </c>
      <c r="AJ9" s="5" t="s">
        <v>16</v>
      </c>
    </row>
    <row r="10" spans="1:38" s="5" customFormat="1" ht="19.8" x14ac:dyDescent="0.5">
      <c r="A10" s="6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7">
        <f t="shared" ref="AG10:AG39" si="0">SUM(C10:AF10)</f>
        <v>0</v>
      </c>
      <c r="AH10" s="19" t="str">
        <f>IF(AG10&lt;12,"ปรับปรุง",IF(AG10&lt;24,"พอใช้",IF(AG10&lt;36,"ดี",IF(AG10&gt;=36,"ดีมาก",))))</f>
        <v>ปรับปรุง</v>
      </c>
      <c r="AI10" s="60" t="s">
        <v>30</v>
      </c>
      <c r="AJ10" s="5" t="s">
        <v>23</v>
      </c>
    </row>
    <row r="11" spans="1:38" s="5" customFormat="1" ht="19.8" x14ac:dyDescent="0.5">
      <c r="A11" s="6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7">
        <f t="shared" si="0"/>
        <v>0</v>
      </c>
      <c r="AH11" s="19" t="str">
        <f t="shared" ref="AH11:AH40" si="1">IF(AG11&lt;12,"ปรับปรุง",IF(AG11&lt;24,"พอใช้",IF(AG11&lt;36,"ดี",IF(AG11&gt;=36,"ดีมาก",))))</f>
        <v>ปรับปรุง</v>
      </c>
      <c r="AI11" s="62" t="s">
        <v>31</v>
      </c>
      <c r="AJ11" s="5" t="s">
        <v>18</v>
      </c>
    </row>
    <row r="12" spans="1:38" s="5" customFormat="1" ht="19.8" x14ac:dyDescent="0.5">
      <c r="A12" s="6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7">
        <f t="shared" si="0"/>
        <v>0</v>
      </c>
      <c r="AH12" s="19" t="str">
        <f t="shared" si="1"/>
        <v>ปรับปรุง</v>
      </c>
    </row>
    <row r="13" spans="1:38" s="5" customFormat="1" ht="19.8" x14ac:dyDescent="0.5">
      <c r="A13" s="6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7">
        <f t="shared" si="0"/>
        <v>0</v>
      </c>
      <c r="AH13" s="19" t="str">
        <f t="shared" si="1"/>
        <v>ปรับปรุง</v>
      </c>
    </row>
    <row r="14" spans="1:38" s="5" customFormat="1" ht="24" thickBot="1" x14ac:dyDescent="0.65">
      <c r="A14" s="6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7">
        <f t="shared" si="0"/>
        <v>0</v>
      </c>
      <c r="AH14" s="19" t="str">
        <f t="shared" si="1"/>
        <v>ปรับปรุง</v>
      </c>
      <c r="AJ14" s="15" t="s">
        <v>15</v>
      </c>
      <c r="AK14" s="4"/>
      <c r="AL14" s="4"/>
    </row>
    <row r="15" spans="1:38" s="5" customFormat="1" ht="20.399999999999999" thickBot="1" x14ac:dyDescent="0.55000000000000004">
      <c r="A15" s="6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7">
        <f t="shared" si="0"/>
        <v>0</v>
      </c>
      <c r="AH15" s="19" t="str">
        <f t="shared" si="1"/>
        <v>ปรับปรุง</v>
      </c>
      <c r="AJ15" s="10" t="s">
        <v>5</v>
      </c>
      <c r="AK15" s="12" t="s">
        <v>57</v>
      </c>
      <c r="AL15" s="11" t="s">
        <v>6</v>
      </c>
    </row>
    <row r="16" spans="1:38" s="5" customFormat="1" ht="20.399999999999999" thickBot="1" x14ac:dyDescent="0.55000000000000004">
      <c r="A16" s="6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7">
        <f t="shared" si="0"/>
        <v>0</v>
      </c>
      <c r="AH16" s="19" t="str">
        <f t="shared" si="1"/>
        <v>ปรับปรุง</v>
      </c>
      <c r="AJ16" s="8" t="s">
        <v>7</v>
      </c>
      <c r="AK16" s="13" t="s">
        <v>58</v>
      </c>
      <c r="AL16" s="9" t="s">
        <v>8</v>
      </c>
    </row>
    <row r="17" spans="1:38" s="5" customFormat="1" ht="20.399999999999999" thickBot="1" x14ac:dyDescent="0.55000000000000004">
      <c r="A17" s="16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67">
        <f t="shared" si="0"/>
        <v>0</v>
      </c>
      <c r="AH17" s="19" t="str">
        <f t="shared" si="1"/>
        <v>ปรับปรุง</v>
      </c>
      <c r="AJ17" s="8" t="s">
        <v>9</v>
      </c>
      <c r="AK17" s="13" t="s">
        <v>59</v>
      </c>
      <c r="AL17" s="9" t="s">
        <v>10</v>
      </c>
    </row>
    <row r="18" spans="1:38" s="5" customFormat="1" ht="20.399999999999999" thickBot="1" x14ac:dyDescent="0.55000000000000004">
      <c r="A18" s="6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7">
        <f t="shared" si="0"/>
        <v>0</v>
      </c>
      <c r="AH18" s="19" t="str">
        <f t="shared" si="1"/>
        <v>ปรับปรุง</v>
      </c>
      <c r="AJ18" s="8" t="s">
        <v>11</v>
      </c>
      <c r="AK18" s="13" t="s">
        <v>60</v>
      </c>
      <c r="AL18" s="9" t="s">
        <v>12</v>
      </c>
    </row>
    <row r="19" spans="1:38" s="5" customFormat="1" ht="20.399999999999999" thickBot="1" x14ac:dyDescent="0.55000000000000004">
      <c r="A19" s="6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7">
        <f t="shared" si="0"/>
        <v>0</v>
      </c>
      <c r="AH19" s="19" t="str">
        <f t="shared" si="1"/>
        <v>ปรับปรุง</v>
      </c>
      <c r="AJ19" s="8" t="s">
        <v>13</v>
      </c>
      <c r="AK19" s="13" t="s">
        <v>61</v>
      </c>
      <c r="AL19" s="9" t="s">
        <v>14</v>
      </c>
    </row>
    <row r="20" spans="1:38" ht="19.8" x14ac:dyDescent="0.5">
      <c r="A20" s="6">
        <v>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67">
        <f t="shared" si="0"/>
        <v>0</v>
      </c>
      <c r="AH20" s="19" t="str">
        <f t="shared" si="1"/>
        <v>ปรับปรุง</v>
      </c>
      <c r="AI20" s="32"/>
    </row>
    <row r="21" spans="1:38" ht="19.8" x14ac:dyDescent="0.5">
      <c r="A21" s="6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67">
        <f t="shared" si="0"/>
        <v>0</v>
      </c>
      <c r="AH21" s="19" t="str">
        <f t="shared" si="1"/>
        <v>ปรับปรุง</v>
      </c>
      <c r="AI21" s="32"/>
    </row>
    <row r="22" spans="1:38" ht="19.8" x14ac:dyDescent="0.5">
      <c r="A22" s="6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67">
        <f t="shared" si="0"/>
        <v>0</v>
      </c>
      <c r="AH22" s="19" t="str">
        <f t="shared" si="1"/>
        <v>ปรับปรุง</v>
      </c>
      <c r="AI22" s="32"/>
    </row>
    <row r="23" spans="1:38" ht="19.8" x14ac:dyDescent="0.5">
      <c r="A23" s="6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67">
        <f t="shared" si="0"/>
        <v>0</v>
      </c>
      <c r="AH23" s="19" t="str">
        <f t="shared" si="1"/>
        <v>ปรับปรุง</v>
      </c>
      <c r="AI23" s="32"/>
    </row>
    <row r="24" spans="1:38" ht="19.8" x14ac:dyDescent="0.5">
      <c r="A24" s="6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7">
        <f t="shared" si="0"/>
        <v>0</v>
      </c>
      <c r="AH24" s="19" t="str">
        <f t="shared" si="1"/>
        <v>ปรับปรุง</v>
      </c>
      <c r="AI24" s="32"/>
    </row>
    <row r="25" spans="1:38" ht="19.8" x14ac:dyDescent="0.5">
      <c r="A25" s="6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7">
        <f t="shared" si="0"/>
        <v>0</v>
      </c>
      <c r="AH25" s="19" t="str">
        <f t="shared" si="1"/>
        <v>ปรับปรุง</v>
      </c>
      <c r="AI25" s="32"/>
    </row>
    <row r="26" spans="1:38" ht="19.8" x14ac:dyDescent="0.5">
      <c r="A26" s="6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7">
        <f t="shared" si="0"/>
        <v>0</v>
      </c>
      <c r="AH26" s="19" t="str">
        <f t="shared" si="1"/>
        <v>ปรับปรุง</v>
      </c>
      <c r="AI26" s="32"/>
    </row>
    <row r="27" spans="1:38" ht="19.8" x14ac:dyDescent="0.5">
      <c r="A27" s="6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7">
        <f t="shared" si="0"/>
        <v>0</v>
      </c>
      <c r="AH27" s="19" t="str">
        <f t="shared" si="1"/>
        <v>ปรับปรุง</v>
      </c>
      <c r="AI27" s="32"/>
    </row>
    <row r="28" spans="1:38" ht="19.8" x14ac:dyDescent="0.5">
      <c r="A28" s="6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7">
        <f t="shared" si="0"/>
        <v>0</v>
      </c>
      <c r="AH28" s="19" t="str">
        <f t="shared" si="1"/>
        <v>ปรับปรุง</v>
      </c>
      <c r="AI28" s="32"/>
    </row>
    <row r="29" spans="1:38" ht="19.8" x14ac:dyDescent="0.5">
      <c r="A29" s="6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7">
        <f t="shared" si="0"/>
        <v>0</v>
      </c>
      <c r="AH29" s="19" t="str">
        <f t="shared" si="1"/>
        <v>ปรับปรุง</v>
      </c>
      <c r="AI29" s="32"/>
    </row>
    <row r="30" spans="1:38" ht="19.8" x14ac:dyDescent="0.5">
      <c r="A30" s="6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7">
        <f t="shared" si="0"/>
        <v>0</v>
      </c>
      <c r="AH30" s="19" t="str">
        <f t="shared" si="1"/>
        <v>ปรับปรุง</v>
      </c>
      <c r="AI30" s="32"/>
    </row>
    <row r="31" spans="1:38" ht="19.8" x14ac:dyDescent="0.5">
      <c r="A31" s="6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7">
        <f t="shared" si="0"/>
        <v>0</v>
      </c>
      <c r="AH31" s="19" t="str">
        <f t="shared" si="1"/>
        <v>ปรับปรุง</v>
      </c>
      <c r="AI31" s="32"/>
    </row>
    <row r="32" spans="1:38" ht="19.8" x14ac:dyDescent="0.5">
      <c r="A32" s="6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7">
        <f t="shared" si="0"/>
        <v>0</v>
      </c>
      <c r="AH32" s="19" t="str">
        <f t="shared" si="1"/>
        <v>ปรับปรุง</v>
      </c>
      <c r="AI32" s="32"/>
    </row>
    <row r="33" spans="1:35" ht="19.8" x14ac:dyDescent="0.5">
      <c r="A33" s="6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67">
        <f t="shared" si="0"/>
        <v>0</v>
      </c>
      <c r="AH33" s="19" t="str">
        <f t="shared" si="1"/>
        <v>ปรับปรุง</v>
      </c>
      <c r="AI33" s="32"/>
    </row>
    <row r="34" spans="1:35" ht="19.8" x14ac:dyDescent="0.5">
      <c r="A34" s="6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67">
        <f t="shared" si="0"/>
        <v>0</v>
      </c>
      <c r="AH34" s="19" t="str">
        <f t="shared" si="1"/>
        <v>ปรับปรุง</v>
      </c>
      <c r="AI34" s="32"/>
    </row>
    <row r="35" spans="1:35" ht="19.8" x14ac:dyDescent="0.5">
      <c r="A35" s="6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67">
        <f t="shared" si="0"/>
        <v>0</v>
      </c>
      <c r="AH35" s="19" t="str">
        <f t="shared" si="1"/>
        <v>ปรับปรุง</v>
      </c>
      <c r="AI35" s="32"/>
    </row>
    <row r="36" spans="1:35" ht="19.8" x14ac:dyDescent="0.5">
      <c r="A36" s="6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67">
        <f t="shared" si="0"/>
        <v>0</v>
      </c>
      <c r="AH36" s="19" t="str">
        <f t="shared" si="1"/>
        <v>ปรับปรุง</v>
      </c>
      <c r="AI36" s="32"/>
    </row>
    <row r="37" spans="1:35" ht="19.8" x14ac:dyDescent="0.5">
      <c r="A37" s="6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67">
        <f t="shared" si="0"/>
        <v>0</v>
      </c>
      <c r="AH37" s="19" t="str">
        <f t="shared" si="1"/>
        <v>ปรับปรุง</v>
      </c>
      <c r="AI37" s="32"/>
    </row>
    <row r="38" spans="1:35" ht="19.8" x14ac:dyDescent="0.5">
      <c r="A38" s="6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67">
        <f t="shared" si="0"/>
        <v>0</v>
      </c>
      <c r="AH38" s="19" t="str">
        <f t="shared" si="1"/>
        <v>ปรับปรุง</v>
      </c>
      <c r="AI38" s="32"/>
    </row>
    <row r="39" spans="1:35" ht="19.8" x14ac:dyDescent="0.5">
      <c r="A39" s="6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67">
        <f t="shared" si="0"/>
        <v>0</v>
      </c>
      <c r="AH39" s="19" t="str">
        <f t="shared" si="1"/>
        <v>ปรับปรุง</v>
      </c>
      <c r="AI39" s="32"/>
    </row>
    <row r="40" spans="1:35" s="15" customFormat="1" ht="23.4" x14ac:dyDescent="0.6">
      <c r="A40" s="86" t="s">
        <v>54</v>
      </c>
      <c r="B40" s="87"/>
      <c r="C40" s="63" t="e">
        <f>AVERAGE(C10:C39)</f>
        <v>#DIV/0!</v>
      </c>
      <c r="D40" s="63" t="e">
        <f t="shared" ref="D40:AF40" si="2">AVERAGE(D10:D39)</f>
        <v>#DIV/0!</v>
      </c>
      <c r="E40" s="63" t="e">
        <f t="shared" si="2"/>
        <v>#DIV/0!</v>
      </c>
      <c r="F40" s="63" t="e">
        <f t="shared" si="2"/>
        <v>#DIV/0!</v>
      </c>
      <c r="G40" s="63" t="e">
        <f t="shared" si="2"/>
        <v>#DIV/0!</v>
      </c>
      <c r="H40" s="63" t="e">
        <f t="shared" si="2"/>
        <v>#DIV/0!</v>
      </c>
      <c r="I40" s="63" t="e">
        <f t="shared" si="2"/>
        <v>#DIV/0!</v>
      </c>
      <c r="J40" s="63" t="e">
        <f t="shared" si="2"/>
        <v>#DIV/0!</v>
      </c>
      <c r="K40" s="63" t="e">
        <f t="shared" si="2"/>
        <v>#DIV/0!</v>
      </c>
      <c r="L40" s="63" t="e">
        <f t="shared" si="2"/>
        <v>#DIV/0!</v>
      </c>
      <c r="M40" s="63" t="e">
        <f t="shared" si="2"/>
        <v>#DIV/0!</v>
      </c>
      <c r="N40" s="63" t="e">
        <f t="shared" si="2"/>
        <v>#DIV/0!</v>
      </c>
      <c r="O40" s="63" t="e">
        <f t="shared" si="2"/>
        <v>#DIV/0!</v>
      </c>
      <c r="P40" s="63" t="e">
        <f t="shared" si="2"/>
        <v>#DIV/0!</v>
      </c>
      <c r="Q40" s="63" t="e">
        <f t="shared" si="2"/>
        <v>#DIV/0!</v>
      </c>
      <c r="R40" s="63" t="e">
        <f t="shared" si="2"/>
        <v>#DIV/0!</v>
      </c>
      <c r="S40" s="63" t="e">
        <f t="shared" si="2"/>
        <v>#DIV/0!</v>
      </c>
      <c r="T40" s="63" t="e">
        <f t="shared" si="2"/>
        <v>#DIV/0!</v>
      </c>
      <c r="U40" s="63" t="e">
        <f t="shared" si="2"/>
        <v>#DIV/0!</v>
      </c>
      <c r="V40" s="63" t="e">
        <f t="shared" si="2"/>
        <v>#DIV/0!</v>
      </c>
      <c r="W40" s="63" t="e">
        <f t="shared" si="2"/>
        <v>#DIV/0!</v>
      </c>
      <c r="X40" s="63" t="e">
        <f t="shared" si="2"/>
        <v>#DIV/0!</v>
      </c>
      <c r="Y40" s="63" t="e">
        <f t="shared" si="2"/>
        <v>#DIV/0!</v>
      </c>
      <c r="Z40" s="63" t="e">
        <f t="shared" si="2"/>
        <v>#DIV/0!</v>
      </c>
      <c r="AA40" s="63" t="e">
        <f t="shared" si="2"/>
        <v>#DIV/0!</v>
      </c>
      <c r="AB40" s="63" t="e">
        <f t="shared" si="2"/>
        <v>#DIV/0!</v>
      </c>
      <c r="AC40" s="63" t="e">
        <f t="shared" si="2"/>
        <v>#DIV/0!</v>
      </c>
      <c r="AD40" s="63" t="e">
        <f t="shared" si="2"/>
        <v>#DIV/0!</v>
      </c>
      <c r="AE40" s="63" t="e">
        <f t="shared" si="2"/>
        <v>#DIV/0!</v>
      </c>
      <c r="AF40" s="63" t="e">
        <f t="shared" si="2"/>
        <v>#DIV/0!</v>
      </c>
      <c r="AG40" s="46">
        <f>AVERAGE(AG10:AG39)</f>
        <v>0</v>
      </c>
      <c r="AH40" s="19" t="str">
        <f t="shared" si="1"/>
        <v>ปรับปรุง</v>
      </c>
    </row>
    <row r="45" spans="1:35" x14ac:dyDescent="0.25">
      <c r="B45" t="s">
        <v>50</v>
      </c>
    </row>
    <row r="46" spans="1:35" x14ac:dyDescent="0.25">
      <c r="B46" s="59" t="s">
        <v>46</v>
      </c>
    </row>
    <row r="47" spans="1:35" x14ac:dyDescent="0.25">
      <c r="B47" t="s">
        <v>55</v>
      </c>
    </row>
  </sheetData>
  <mergeCells count="20">
    <mergeCell ref="A1:AH1"/>
    <mergeCell ref="A2:AH2"/>
    <mergeCell ref="A3:AH3"/>
    <mergeCell ref="C5:AB5"/>
    <mergeCell ref="AB6:AF6"/>
    <mergeCell ref="A40:B40"/>
    <mergeCell ref="A5:A9"/>
    <mergeCell ref="AG5:AG8"/>
    <mergeCell ref="B5:B8"/>
    <mergeCell ref="C6:G6"/>
    <mergeCell ref="C7:G7"/>
    <mergeCell ref="H6:L6"/>
    <mergeCell ref="H7:L7"/>
    <mergeCell ref="M6:Q6"/>
    <mergeCell ref="M7:Q7"/>
    <mergeCell ref="R6:V6"/>
    <mergeCell ref="R7:V7"/>
    <mergeCell ref="W6:AA6"/>
    <mergeCell ref="W7:AA7"/>
    <mergeCell ref="AB7:AF7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46"/>
  <sheetViews>
    <sheetView topLeftCell="A3" workbookViewId="0">
      <selection activeCell="F10" sqref="F10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0" width="21.3984375" customWidth="1"/>
    <col min="11" max="11" width="13.3984375" customWidth="1"/>
    <col min="12" max="12" width="14.59765625" customWidth="1"/>
  </cols>
  <sheetData>
    <row r="1" spans="1:12" s="4" customFormat="1" ht="24" thickBot="1" x14ac:dyDescent="0.65">
      <c r="A1" s="104" t="s">
        <v>63</v>
      </c>
      <c r="B1" s="104"/>
      <c r="C1" s="104"/>
      <c r="D1" s="104"/>
      <c r="E1" s="104"/>
      <c r="F1" s="104"/>
      <c r="G1" s="104"/>
      <c r="H1" s="104"/>
      <c r="J1" s="30" t="s">
        <v>25</v>
      </c>
      <c r="K1" s="28" t="s">
        <v>72</v>
      </c>
      <c r="L1" s="5"/>
    </row>
    <row r="2" spans="1:12" s="4" customFormat="1" ht="25.2" customHeight="1" thickBot="1" x14ac:dyDescent="0.45">
      <c r="A2" s="97" t="s">
        <v>64</v>
      </c>
      <c r="B2" s="97"/>
      <c r="C2" s="97"/>
      <c r="D2" s="97"/>
      <c r="E2" s="97"/>
      <c r="F2" s="97"/>
      <c r="G2" s="97"/>
      <c r="H2" s="97"/>
      <c r="J2" s="10" t="s">
        <v>5</v>
      </c>
      <c r="K2" s="12" t="s">
        <v>56</v>
      </c>
      <c r="L2" s="11" t="s">
        <v>6</v>
      </c>
    </row>
    <row r="3" spans="1:12" s="4" customFormat="1" ht="19.2" customHeight="1" thickBot="1" x14ac:dyDescent="0.45">
      <c r="A3" s="97" t="s">
        <v>89</v>
      </c>
      <c r="B3" s="97"/>
      <c r="C3" s="97"/>
      <c r="D3" s="97"/>
      <c r="E3" s="97"/>
      <c r="F3" s="97"/>
      <c r="G3" s="97"/>
      <c r="H3" s="97"/>
      <c r="J3" s="8" t="s">
        <v>7</v>
      </c>
      <c r="K3" s="13" t="s">
        <v>77</v>
      </c>
      <c r="L3" s="9" t="s">
        <v>8</v>
      </c>
    </row>
    <row r="4" spans="1:12" ht="19.2" customHeight="1" thickBot="1" x14ac:dyDescent="0.3">
      <c r="A4" s="48" t="s">
        <v>36</v>
      </c>
      <c r="J4" s="8" t="s">
        <v>75</v>
      </c>
      <c r="K4" s="13" t="s">
        <v>76</v>
      </c>
      <c r="L4" s="9" t="s">
        <v>10</v>
      </c>
    </row>
    <row r="5" spans="1:12" ht="19.2" customHeight="1" thickBot="1" x14ac:dyDescent="0.3">
      <c r="A5" s="80" t="str">
        <f>ม.1รายบุคคล!A4</f>
        <v>โรงเรียน …………………...................................................... ห้อง ม.1/ ……….</v>
      </c>
      <c r="J5" s="8" t="s">
        <v>74</v>
      </c>
      <c r="K5" s="13" t="s">
        <v>78</v>
      </c>
      <c r="L5" s="9" t="s">
        <v>12</v>
      </c>
    </row>
    <row r="6" spans="1:12" s="5" customFormat="1" ht="22.2" customHeight="1" thickBot="1" x14ac:dyDescent="0.55000000000000004">
      <c r="A6" s="88" t="s">
        <v>0</v>
      </c>
      <c r="B6" s="88" t="s">
        <v>1</v>
      </c>
      <c r="C6" s="99" t="s">
        <v>42</v>
      </c>
      <c r="D6" s="100"/>
      <c r="E6" s="100"/>
      <c r="F6" s="101" t="s">
        <v>62</v>
      </c>
      <c r="G6" s="102"/>
      <c r="H6" s="103"/>
      <c r="J6" s="8" t="s">
        <v>13</v>
      </c>
      <c r="K6" s="13" t="s">
        <v>79</v>
      </c>
      <c r="L6" s="9" t="s">
        <v>14</v>
      </c>
    </row>
    <row r="7" spans="1:12" s="5" customFormat="1" ht="22.8" customHeight="1" x14ac:dyDescent="0.5">
      <c r="A7" s="89"/>
      <c r="B7" s="89"/>
      <c r="C7" s="16" t="s">
        <v>16</v>
      </c>
      <c r="D7" s="16" t="s">
        <v>17</v>
      </c>
      <c r="E7" s="17" t="s">
        <v>18</v>
      </c>
      <c r="F7" s="34" t="s">
        <v>16</v>
      </c>
      <c r="G7" s="35" t="s">
        <v>17</v>
      </c>
      <c r="H7" s="36" t="s">
        <v>18</v>
      </c>
    </row>
    <row r="8" spans="1:12" s="5" customFormat="1" ht="19.8" customHeight="1" x14ac:dyDescent="0.6">
      <c r="A8" s="89"/>
      <c r="B8" s="90"/>
      <c r="C8" s="14" t="s">
        <v>19</v>
      </c>
      <c r="D8" s="20" t="s">
        <v>20</v>
      </c>
      <c r="E8" s="33" t="s">
        <v>21</v>
      </c>
      <c r="F8" s="26" t="s">
        <v>19</v>
      </c>
      <c r="G8" s="84" t="s">
        <v>20</v>
      </c>
      <c r="H8" s="85" t="s">
        <v>21</v>
      </c>
    </row>
    <row r="9" spans="1:12" s="5" customFormat="1" ht="24" thickBot="1" x14ac:dyDescent="0.65">
      <c r="A9" s="90"/>
      <c r="B9" s="25" t="s">
        <v>24</v>
      </c>
      <c r="C9" s="64">
        <f>SUM(ม.1รายบุคคล!C9,ม.1รายบุคคล!H9:J9,ม.1รายบุคคล!M9,ม.1รายบุคคล!W9,ม.1รายบุคคล!AB9:AC9)</f>
        <v>11</v>
      </c>
      <c r="D9" s="65">
        <f>SUM(ม.1รายบุคคล!D9:F9,ม.1รายบุคคล!K9,ม.1รายบุคคล!N9:U9,ม.1รายบุคคล!X9,ม.1รายบุคคล!AD9)</f>
        <v>22</v>
      </c>
      <c r="E9" s="77">
        <f>SUM(ม.1รายบุคคล!G9,ม.1รายบุคคล!L9,ม.1รายบุคคล!V9,ม.1รายบุคคล!Y9:AA9,ม.1รายบุคคล!AE9:AF9)</f>
        <v>15</v>
      </c>
      <c r="F9" s="26">
        <v>11</v>
      </c>
      <c r="G9" s="27">
        <v>22</v>
      </c>
      <c r="H9" s="41">
        <v>15</v>
      </c>
      <c r="J9" s="29" t="s">
        <v>26</v>
      </c>
      <c r="K9" s="31" t="s">
        <v>73</v>
      </c>
    </row>
    <row r="10" spans="1:12" s="5" customFormat="1" ht="24" thickBot="1" x14ac:dyDescent="0.55000000000000004">
      <c r="A10" s="6">
        <v>1</v>
      </c>
      <c r="B10" s="25">
        <f>((((ม.1รายบุคคล!B10))))</f>
        <v>0</v>
      </c>
      <c r="C10" s="66">
        <f>SUM(ม.1รายบุคคล!C10,ม.1รายบุคคล!H10:J10,ม.1รายบุคคล!M10,ม.1รายบุคคล!W10,ม.1รายบุคคล!AB10:AC10)</f>
        <v>0</v>
      </c>
      <c r="D10" s="66">
        <f>SUM(ม.1รายบุคคล!D10:F10,ม.1รายบุคคล!K10,ม.1รายบุคคล!N10:U10,ม.1รายบุคคล!X10,ม.1รายบุคคล!AD10)</f>
        <v>0</v>
      </c>
      <c r="E10" s="76">
        <f>SUM(ม.1รายบุคคล!G10,ม.1รายบุคคล!L10,ม.1รายบุคคล!V10,ม.1รายบุคคล!Y10:AA10,ม.1รายบุคคล!AE10:AF10)</f>
        <v>0</v>
      </c>
      <c r="F10" s="79" t="str">
        <f>IF(C10&lt;3,"ปรับปรุง",IF(C10&lt;7,"พอใช้",IF(C10&lt;9,"ดี",IF(C10&gt;=9,"ดีมาก"))))</f>
        <v>ปรับปรุง</v>
      </c>
      <c r="G10" s="79" t="str">
        <f>IF(D10&lt;6,"ปรับปรุง",IF(D11&lt;11,"พอใช้",IF(D10&lt;17,"ดี",IF(D10&gt;=17,"ดีมาก"))))</f>
        <v>ปรับปรุง</v>
      </c>
      <c r="H10" s="79" t="str">
        <f>IF(E10&lt;4,"ปรับปรุง",IF(E10&lt;8,"พอใช้",IF(E10&lt;12,"ดี",IF(E10&gt;=12,"ดีมาก"))))</f>
        <v>ปรับปรุง</v>
      </c>
      <c r="J10" s="10" t="s">
        <v>5</v>
      </c>
      <c r="K10" s="12" t="s">
        <v>56</v>
      </c>
      <c r="L10" s="11" t="s">
        <v>6</v>
      </c>
    </row>
    <row r="11" spans="1:12" s="5" customFormat="1" ht="24" thickBot="1" x14ac:dyDescent="0.55000000000000004">
      <c r="A11" s="6">
        <v>2</v>
      </c>
      <c r="B11" s="25">
        <f>((((ม.1รายบุคคล!B11))))</f>
        <v>0</v>
      </c>
      <c r="C11" s="66">
        <f>SUM(ม.1รายบุคคล!C11,ม.1รายบุคคล!H11:J11,ม.1รายบุคคล!M11,ม.1รายบุคคล!W11,ม.1รายบุคคล!AB11:AC11)</f>
        <v>0</v>
      </c>
      <c r="D11" s="66">
        <f>SUM(ม.1รายบุคคล!D11:F11,ม.1รายบุคคล!K11,ม.1รายบุคคล!N11:U11,ม.1รายบุคคล!X11,ม.1รายบุคคล!AD11)</f>
        <v>0</v>
      </c>
      <c r="E11" s="76">
        <f>SUM(ม.1รายบุคคล!G11,ม.1รายบุคคล!L11,ม.1รายบุคคล!V11,ม.1รายบุคคล!Y11:AA11,ม.1รายบุคคล!AE11:AF11)</f>
        <v>0</v>
      </c>
      <c r="F11" s="79" t="str">
        <f t="shared" ref="F11:F40" si="0">IF(C11&lt;3,"ปรับปรุง",IF(C11&lt;7,"พอใช้",IF(C11&lt;9,"ดี",IF(C11&gt;=9,"ดีมาก"))))</f>
        <v>ปรับปรุง</v>
      </c>
      <c r="G11" s="79" t="str">
        <f t="shared" ref="G11:G40" si="1">IF(D11&lt;6,"ปรับปรุง",IF(D12&lt;11,"พอใช้",IF(D11&lt;17,"ดี",IF(D11&gt;=17,"ดีมาก"))))</f>
        <v>ปรับปรุง</v>
      </c>
      <c r="H11" s="79" t="str">
        <f t="shared" ref="H11:H40" si="2">IF(E11&lt;4,"ปรับปรุง",IF(E11&lt;8,"พอใช้",IF(E11&lt;12,"ดี",IF(E11&gt;=12,"ดีมาก"))))</f>
        <v>ปรับปรุง</v>
      </c>
      <c r="J11" s="8" t="s">
        <v>7</v>
      </c>
      <c r="K11" s="13" t="s">
        <v>80</v>
      </c>
      <c r="L11" s="9" t="s">
        <v>8</v>
      </c>
    </row>
    <row r="12" spans="1:12" s="5" customFormat="1" ht="24" thickBot="1" x14ac:dyDescent="0.55000000000000004">
      <c r="A12" s="6">
        <v>3</v>
      </c>
      <c r="B12" s="25">
        <f>((((ม.1รายบุคคล!B12))))</f>
        <v>0</v>
      </c>
      <c r="C12" s="66">
        <f>SUM(ม.1รายบุคคล!C12,ม.1รายบุคคล!H12:J12,ม.1รายบุคคล!M12,ม.1รายบุคคล!W12,ม.1รายบุคคล!AB12:AC12)</f>
        <v>0</v>
      </c>
      <c r="D12" s="66">
        <f>SUM(ม.1รายบุคคล!D12:F12,ม.1รายบุคคล!K12,ม.1รายบุคคล!N12:U12,ม.1รายบุคคล!X12,ม.1รายบุคคล!AD12)</f>
        <v>0</v>
      </c>
      <c r="E12" s="76">
        <f>SUM(ม.1รายบุคคล!G12,ม.1รายบุคคล!L12,ม.1รายบุคคล!V12,ม.1รายบุคคล!Y12:AA12,ม.1รายบุคคล!AE12:AF12)</f>
        <v>0</v>
      </c>
      <c r="F12" s="79" t="str">
        <f t="shared" si="0"/>
        <v>ปรับปรุง</v>
      </c>
      <c r="G12" s="79" t="str">
        <f t="shared" si="1"/>
        <v>ปรับปรุง</v>
      </c>
      <c r="H12" s="79" t="str">
        <f t="shared" si="2"/>
        <v>ปรับปรุง</v>
      </c>
      <c r="J12" s="8" t="s">
        <v>9</v>
      </c>
      <c r="K12" s="13" t="s">
        <v>81</v>
      </c>
      <c r="L12" s="9" t="s">
        <v>10</v>
      </c>
    </row>
    <row r="13" spans="1:12" s="5" customFormat="1" ht="24" thickBot="1" x14ac:dyDescent="0.55000000000000004">
      <c r="A13" s="6">
        <v>4</v>
      </c>
      <c r="B13" s="25">
        <f>((((ม.1รายบุคคล!B13))))</f>
        <v>0</v>
      </c>
      <c r="C13" s="66">
        <f>SUM(ม.1รายบุคคล!C13,ม.1รายบุคคล!H13:J13,ม.1รายบุคคล!M13,ม.1รายบุคคล!W13,ม.1รายบุคคล!AB13:AC13)</f>
        <v>0</v>
      </c>
      <c r="D13" s="66">
        <f>SUM(ม.1รายบุคคล!D13:F13,ม.1รายบุคคล!K13,ม.1รายบุคคล!N13:U13,ม.1รายบุคคล!X13,ม.1รายบุคคล!AD13)</f>
        <v>0</v>
      </c>
      <c r="E13" s="76">
        <f>SUM(ม.1รายบุคคล!G13,ม.1รายบุคคล!L13,ม.1รายบุคคล!V13,ม.1รายบุคคล!Y13:AA13,ม.1รายบุคคล!AE13:AF13)</f>
        <v>0</v>
      </c>
      <c r="F13" s="79" t="str">
        <f t="shared" si="0"/>
        <v>ปรับปรุง</v>
      </c>
      <c r="G13" s="79" t="str">
        <f t="shared" si="1"/>
        <v>ปรับปรุง</v>
      </c>
      <c r="H13" s="79" t="str">
        <f t="shared" si="2"/>
        <v>ปรับปรุง</v>
      </c>
      <c r="J13" s="8" t="s">
        <v>11</v>
      </c>
      <c r="K13" s="13" t="s">
        <v>82</v>
      </c>
      <c r="L13" s="9" t="s">
        <v>12</v>
      </c>
    </row>
    <row r="14" spans="1:12" s="5" customFormat="1" ht="24" thickBot="1" x14ac:dyDescent="0.55000000000000004">
      <c r="A14" s="6">
        <v>5</v>
      </c>
      <c r="B14" s="25">
        <f>((((ม.1รายบุคคล!B14))))</f>
        <v>0</v>
      </c>
      <c r="C14" s="66">
        <f>SUM(ม.1รายบุคคล!C14,ม.1รายบุคคล!H14:J14,ม.1รายบุคคล!M14,ม.1รายบุคคล!W14,ม.1รายบุคคล!AB14:AC14)</f>
        <v>0</v>
      </c>
      <c r="D14" s="66">
        <f>SUM(ม.1รายบุคคล!D14:F14,ม.1รายบุคคล!K14,ม.1รายบุคคล!N14:U14,ม.1รายบุคคล!X14,ม.1รายบุคคล!AD14)</f>
        <v>0</v>
      </c>
      <c r="E14" s="76">
        <f>SUM(ม.1รายบุคคล!G14,ม.1รายบุคคล!L14,ม.1รายบุคคล!V14,ม.1รายบุคคล!Y14:AA14,ม.1รายบุคคล!AE14:AF14)</f>
        <v>0</v>
      </c>
      <c r="F14" s="79" t="str">
        <f t="shared" si="0"/>
        <v>ปรับปรุง</v>
      </c>
      <c r="G14" s="79" t="str">
        <f t="shared" si="1"/>
        <v>ปรับปรุง</v>
      </c>
      <c r="H14" s="79" t="str">
        <f t="shared" si="2"/>
        <v>ปรับปรุง</v>
      </c>
      <c r="J14" s="8" t="s">
        <v>13</v>
      </c>
      <c r="K14" s="13" t="s">
        <v>83</v>
      </c>
      <c r="L14" s="9" t="s">
        <v>14</v>
      </c>
    </row>
    <row r="15" spans="1:12" s="5" customFormat="1" ht="23.4" x14ac:dyDescent="0.5">
      <c r="A15" s="6">
        <v>6</v>
      </c>
      <c r="B15" s="25">
        <f>((((ม.1รายบุคคล!B15))))</f>
        <v>0</v>
      </c>
      <c r="C15" s="66">
        <f>SUM(ม.1รายบุคคล!C15,ม.1รายบุคคล!H15:J15,ม.1รายบุคคล!M15,ม.1รายบุคคล!W15,ม.1รายบุคคล!AB15:AC15)</f>
        <v>0</v>
      </c>
      <c r="D15" s="66">
        <f>SUM(ม.1รายบุคคล!D15:F15,ม.1รายบุคคล!K15,ม.1รายบุคคล!N15:U15,ม.1รายบุคคล!X15,ม.1รายบุคคล!AD15)</f>
        <v>0</v>
      </c>
      <c r="E15" s="76">
        <f>SUM(ม.1รายบุคคล!G15,ม.1รายบุคคล!L15,ม.1รายบุคคล!V15,ม.1รายบุคคล!Y15:AA15,ม.1รายบุคคล!AE15:AF15)</f>
        <v>0</v>
      </c>
      <c r="F15" s="79" t="str">
        <f t="shared" si="0"/>
        <v>ปรับปรุง</v>
      </c>
      <c r="G15" s="79" t="str">
        <f t="shared" si="1"/>
        <v>ปรับปรุง</v>
      </c>
      <c r="H15" s="79" t="str">
        <f t="shared" si="2"/>
        <v>ปรับปรุง</v>
      </c>
      <c r="J15"/>
      <c r="K15"/>
      <c r="L15"/>
    </row>
    <row r="16" spans="1:12" s="5" customFormat="1" ht="23.4" x14ac:dyDescent="0.5">
      <c r="A16" s="6">
        <v>7</v>
      </c>
      <c r="B16" s="25">
        <f>((((ม.1รายบุคคล!B16))))</f>
        <v>0</v>
      </c>
      <c r="C16" s="66">
        <f>SUM(ม.1รายบุคคล!C16,ม.1รายบุคคล!H16:J16,ม.1รายบุคคล!M16,ม.1รายบุคคล!W16,ม.1รายบุคคล!AB16:AC16)</f>
        <v>0</v>
      </c>
      <c r="D16" s="66">
        <f>SUM(ม.1รายบุคคล!D16:F16,ม.1รายบุคคล!K16,ม.1รายบุคคล!N16:U16,ม.1รายบุคคล!X16,ม.1รายบุคคล!AD16)</f>
        <v>0</v>
      </c>
      <c r="E16" s="76">
        <f>SUM(ม.1รายบุคคล!G16,ม.1รายบุคคล!L16,ม.1รายบุคคล!V16,ม.1รายบุคคล!Y16:AA16,ม.1รายบุคคล!AE16:AF16)</f>
        <v>0</v>
      </c>
      <c r="F16" s="79" t="str">
        <f t="shared" si="0"/>
        <v>ปรับปรุง</v>
      </c>
      <c r="G16" s="79" t="str">
        <f t="shared" si="1"/>
        <v>ปรับปรุง</v>
      </c>
      <c r="H16" s="79" t="str">
        <f t="shared" si="2"/>
        <v>ปรับปรุง</v>
      </c>
      <c r="J16"/>
      <c r="K16"/>
      <c r="L16"/>
    </row>
    <row r="17" spans="1:12" s="5" customFormat="1" ht="24" thickBot="1" x14ac:dyDescent="0.65">
      <c r="A17" s="6">
        <v>8</v>
      </c>
      <c r="B17" s="25">
        <f>((((ม.1รายบุคคล!B17))))</f>
        <v>0</v>
      </c>
      <c r="C17" s="66">
        <f>SUM(ม.1รายบุคคล!C17,ม.1รายบุคคล!H17:J17,ม.1รายบุคคล!M17,ม.1รายบุคคล!W17,ม.1รายบุคคล!AB17:AC17)</f>
        <v>0</v>
      </c>
      <c r="D17" s="66">
        <f>SUM(ม.1รายบุคคล!D17:F17,ม.1รายบุคคล!K17,ม.1รายบุคคล!N17:U17,ม.1รายบุคคล!X17,ม.1รายบุคคล!AD17)</f>
        <v>0</v>
      </c>
      <c r="E17" s="76">
        <f>SUM(ม.1รายบุคคล!G17,ม.1รายบุคคล!L17,ม.1รายบุคคล!V17,ม.1รายบุคคล!Y17:AA17,ม.1รายบุคคล!AE17:AF17)</f>
        <v>0</v>
      </c>
      <c r="F17" s="79" t="str">
        <f t="shared" si="0"/>
        <v>ปรับปรุง</v>
      </c>
      <c r="G17" s="79" t="str">
        <f t="shared" si="1"/>
        <v>ปรับปรุง</v>
      </c>
      <c r="H17" s="79" t="str">
        <f t="shared" si="2"/>
        <v>ปรับปรุง</v>
      </c>
      <c r="J17" s="78" t="s">
        <v>18</v>
      </c>
      <c r="K17" s="31" t="s">
        <v>65</v>
      </c>
    </row>
    <row r="18" spans="1:12" s="5" customFormat="1" ht="24" thickBot="1" x14ac:dyDescent="0.55000000000000004">
      <c r="A18" s="6">
        <v>9</v>
      </c>
      <c r="B18" s="25">
        <f>((((ม.1รายบุคคล!B18))))</f>
        <v>0</v>
      </c>
      <c r="C18" s="66">
        <f>SUM(ม.1รายบุคคล!C18,ม.1รายบุคคล!H18:J18,ม.1รายบุคคล!M18,ม.1รายบุคคล!W18,ม.1รายบุคคล!AB18:AC18)</f>
        <v>0</v>
      </c>
      <c r="D18" s="66">
        <f>SUM(ม.1รายบุคคล!D18:F18,ม.1รายบุคคล!K18,ม.1รายบุคคล!N18:U18,ม.1รายบุคคล!X18,ม.1รายบุคคล!AD18)</f>
        <v>0</v>
      </c>
      <c r="E18" s="76">
        <f>SUM(ม.1รายบุคคล!G18,ม.1รายบุคคล!L18,ม.1รายบุคคล!V18,ม.1รายบุคคล!Y18:AA18,ม.1รายบุคคล!AE18:AF18)</f>
        <v>0</v>
      </c>
      <c r="F18" s="79" t="str">
        <f t="shared" si="0"/>
        <v>ปรับปรุง</v>
      </c>
      <c r="G18" s="79" t="str">
        <f t="shared" si="1"/>
        <v>ปรับปรุง</v>
      </c>
      <c r="H18" s="79" t="str">
        <f t="shared" si="2"/>
        <v>ปรับปรุง</v>
      </c>
      <c r="J18" s="10" t="s">
        <v>5</v>
      </c>
      <c r="K18" s="12" t="s">
        <v>56</v>
      </c>
      <c r="L18" s="11" t="s">
        <v>6</v>
      </c>
    </row>
    <row r="19" spans="1:12" ht="24" thickBot="1" x14ac:dyDescent="0.3">
      <c r="A19" s="6">
        <v>10</v>
      </c>
      <c r="B19" s="25">
        <f>((((ม.1รายบุคคล!B19))))</f>
        <v>0</v>
      </c>
      <c r="C19" s="66">
        <f>SUM(ม.1รายบุคคล!C19,ม.1รายบุคคล!H19:J19,ม.1รายบุคคล!M19,ม.1รายบุคคล!W19,ม.1รายบุคคล!AB19:AC19)</f>
        <v>0</v>
      </c>
      <c r="D19" s="66">
        <f>SUM(ม.1รายบุคคล!D19:F19,ม.1รายบุคคล!K19,ม.1รายบุคคล!N19:U19,ม.1รายบุคคล!X19,ม.1รายบุคคล!AD19)</f>
        <v>0</v>
      </c>
      <c r="E19" s="76">
        <f>SUM(ม.1รายบุคคล!G19,ม.1รายบุคคล!L19,ม.1รายบุคคล!V19,ม.1รายบุคคล!Y19:AA19,ม.1รายบุคคล!AE19:AF19)</f>
        <v>0</v>
      </c>
      <c r="F19" s="79" t="str">
        <f t="shared" si="0"/>
        <v>ปรับปรุง</v>
      </c>
      <c r="G19" s="79" t="str">
        <f t="shared" si="1"/>
        <v>ปรับปรุง</v>
      </c>
      <c r="H19" s="79" t="str">
        <f t="shared" si="2"/>
        <v>ปรับปรุง</v>
      </c>
      <c r="J19" s="8" t="s">
        <v>7</v>
      </c>
      <c r="K19" s="13" t="s">
        <v>86</v>
      </c>
      <c r="L19" s="9" t="s">
        <v>8</v>
      </c>
    </row>
    <row r="20" spans="1:12" ht="24" thickBot="1" x14ac:dyDescent="0.3">
      <c r="A20" s="6">
        <v>11</v>
      </c>
      <c r="B20" s="25">
        <f>((((ม.1รายบุคคล!B20))))</f>
        <v>0</v>
      </c>
      <c r="C20" s="66">
        <f>SUM(ม.1รายบุคคล!C20,ม.1รายบุคคล!H20:J20,ม.1รายบุคคล!M20,ม.1รายบุคคล!W20,ม.1รายบุคคล!AB20:AC20)</f>
        <v>0</v>
      </c>
      <c r="D20" s="66">
        <f>SUM(ม.1รายบุคคล!D20:F20,ม.1รายบุคคล!K20,ม.1รายบุคคล!N20:U20,ม.1รายบุคคล!X20,ม.1รายบุคคล!AD20)</f>
        <v>0</v>
      </c>
      <c r="E20" s="76">
        <f>SUM(ม.1รายบุคคล!G20,ม.1รายบุคคล!L20,ม.1รายบุคคล!V20,ม.1รายบุคคล!Y20:AA20,ม.1รายบุคคล!AE20:AF20)</f>
        <v>0</v>
      </c>
      <c r="F20" s="79" t="str">
        <f t="shared" si="0"/>
        <v>ปรับปรุง</v>
      </c>
      <c r="G20" s="79" t="str">
        <f t="shared" si="1"/>
        <v>ปรับปรุง</v>
      </c>
      <c r="H20" s="79" t="str">
        <f t="shared" si="2"/>
        <v>ปรับปรุง</v>
      </c>
      <c r="J20" s="8" t="s">
        <v>9</v>
      </c>
      <c r="K20" s="13" t="s">
        <v>87</v>
      </c>
      <c r="L20" s="9" t="s">
        <v>10</v>
      </c>
    </row>
    <row r="21" spans="1:12" ht="24" thickBot="1" x14ac:dyDescent="0.3">
      <c r="A21" s="6">
        <v>12</v>
      </c>
      <c r="B21" s="25">
        <f>((((ม.1รายบุคคล!B21))))</f>
        <v>0</v>
      </c>
      <c r="C21" s="66">
        <f>SUM(ม.1รายบุคคล!C21,ม.1รายบุคคล!H21:J21,ม.1รายบุคคล!M21,ม.1รายบุคคล!W21,ม.1รายบุคคล!AB21:AC21)</f>
        <v>0</v>
      </c>
      <c r="D21" s="66">
        <f>SUM(ม.1รายบุคคล!D21:F21,ม.1รายบุคคล!K21,ม.1รายบุคคล!N21:U21,ม.1รายบุคคล!X21,ม.1รายบุคคล!AD21)</f>
        <v>0</v>
      </c>
      <c r="E21" s="76">
        <f>SUM(ม.1รายบุคคล!G21,ม.1รายบุคคล!L21,ม.1รายบุคคล!V21,ม.1รายบุคคล!Y21:AA21,ม.1รายบุคคล!AE21:AF21)</f>
        <v>0</v>
      </c>
      <c r="F21" s="79" t="str">
        <f t="shared" si="0"/>
        <v>ปรับปรุง</v>
      </c>
      <c r="G21" s="79" t="str">
        <f t="shared" si="1"/>
        <v>ปรับปรุง</v>
      </c>
      <c r="H21" s="79" t="str">
        <f t="shared" si="2"/>
        <v>ปรับปรุง</v>
      </c>
      <c r="J21" s="8" t="s">
        <v>11</v>
      </c>
      <c r="K21" s="13" t="s">
        <v>84</v>
      </c>
      <c r="L21" s="9" t="s">
        <v>12</v>
      </c>
    </row>
    <row r="22" spans="1:12" ht="24" thickBot="1" x14ac:dyDescent="0.3">
      <c r="A22" s="6">
        <v>13</v>
      </c>
      <c r="B22" s="25">
        <f>((((ม.1รายบุคคล!B22))))</f>
        <v>0</v>
      </c>
      <c r="C22" s="66">
        <f>SUM(ม.1รายบุคคล!C22,ม.1รายบุคคล!H22:J22,ม.1รายบุคคล!M22,ม.1รายบุคคล!W22,ม.1รายบุคคล!AB22:AC22)</f>
        <v>0</v>
      </c>
      <c r="D22" s="66">
        <f>SUM(ม.1รายบุคคล!D22:F22,ม.1รายบุคคล!K22,ม.1รายบุคคล!N22:U22,ม.1รายบุคคล!X22,ม.1รายบุคคล!AD22)</f>
        <v>0</v>
      </c>
      <c r="E22" s="76">
        <f>SUM(ม.1รายบุคคล!G22,ม.1รายบุคคล!L22,ม.1รายบุคคล!V22,ม.1รายบุคคล!Y22:AA22,ม.1รายบุคคล!AE22:AF22)</f>
        <v>0</v>
      </c>
      <c r="F22" s="79" t="str">
        <f t="shared" si="0"/>
        <v>ปรับปรุง</v>
      </c>
      <c r="G22" s="79" t="str">
        <f t="shared" si="1"/>
        <v>ปรับปรุง</v>
      </c>
      <c r="H22" s="79" t="str">
        <f t="shared" si="2"/>
        <v>ปรับปรุง</v>
      </c>
      <c r="J22" s="8" t="s">
        <v>13</v>
      </c>
      <c r="K22" s="13" t="s">
        <v>85</v>
      </c>
      <c r="L22" s="9" t="s">
        <v>14</v>
      </c>
    </row>
    <row r="23" spans="1:12" ht="23.4" x14ac:dyDescent="0.5">
      <c r="A23" s="6">
        <v>14</v>
      </c>
      <c r="B23" s="25">
        <f>((((ม.1รายบุคคล!B23))))</f>
        <v>0</v>
      </c>
      <c r="C23" s="66">
        <f>SUM(ม.1รายบุคคล!C23,ม.1รายบุคคล!H23:J23,ม.1รายบุคคล!M23,ม.1รายบุคคล!W23,ม.1รายบุคคล!AB23:AC23)</f>
        <v>0</v>
      </c>
      <c r="D23" s="66">
        <f>SUM(ม.1รายบุคคล!D23:F23,ม.1รายบุคคล!K23,ม.1รายบุคคล!N23:U23,ม.1รายบุคคล!X23,ม.1รายบุคคล!AD23)</f>
        <v>0</v>
      </c>
      <c r="E23" s="76">
        <f>SUM(ม.1รายบุคคล!G23,ม.1รายบุคคล!L23,ม.1รายบุคคล!V23,ม.1รายบุคคล!Y23:AA23,ม.1รายบุคคล!AE23:AF23)</f>
        <v>0</v>
      </c>
      <c r="F23" s="79" t="str">
        <f t="shared" si="0"/>
        <v>ปรับปรุง</v>
      </c>
      <c r="G23" s="79" t="str">
        <f t="shared" si="1"/>
        <v>ปรับปรุง</v>
      </c>
      <c r="H23" s="79" t="str">
        <f t="shared" si="2"/>
        <v>ปรับปรุง</v>
      </c>
      <c r="J23" s="72"/>
      <c r="K23" s="73"/>
      <c r="L23" s="74"/>
    </row>
    <row r="24" spans="1:12" ht="23.4" x14ac:dyDescent="0.25">
      <c r="A24" s="6">
        <v>15</v>
      </c>
      <c r="B24" s="25">
        <f>((((ม.1รายบุคคล!B24))))</f>
        <v>0</v>
      </c>
      <c r="C24" s="66">
        <f>SUM(ม.1รายบุคคล!C24,ม.1รายบุคคล!H24:J24,ม.1รายบุคคล!M24,ม.1รายบุคคล!W24,ม.1รายบุคคล!AB24:AC24)</f>
        <v>0</v>
      </c>
      <c r="D24" s="66">
        <f>SUM(ม.1รายบุคคล!D24:F24,ม.1รายบุคคล!K24,ม.1รายบุคคล!N24:U24,ม.1รายบุคคล!X24,ม.1รายบุคคล!AD24)</f>
        <v>0</v>
      </c>
      <c r="E24" s="76">
        <f>SUM(ม.1รายบุคคล!G24,ม.1รายบุคคล!L24,ม.1รายบุคคล!V24,ม.1รายบุคคล!Y24:AA24,ม.1รายบุคคล!AE24:AF24)</f>
        <v>0</v>
      </c>
      <c r="F24" s="79" t="str">
        <f t="shared" si="0"/>
        <v>ปรับปรุง</v>
      </c>
      <c r="G24" s="79" t="str">
        <f t="shared" si="1"/>
        <v>ปรับปรุง</v>
      </c>
      <c r="H24" s="79" t="str">
        <f t="shared" si="2"/>
        <v>ปรับปรุง</v>
      </c>
    </row>
    <row r="25" spans="1:12" ht="23.4" x14ac:dyDescent="0.25">
      <c r="A25" s="6">
        <v>16</v>
      </c>
      <c r="B25" s="25">
        <f>((((ม.1รายบุคคล!B25))))</f>
        <v>0</v>
      </c>
      <c r="C25" s="66">
        <f>SUM(ม.1รายบุคคล!C25,ม.1รายบุคคล!H25:J25,ม.1รายบุคคล!M25,ม.1รายบุคคล!W25,ม.1รายบุคคล!AB25:AC25)</f>
        <v>0</v>
      </c>
      <c r="D25" s="66">
        <f>SUM(ม.1รายบุคคล!D25:F25,ม.1รายบุคคล!K25,ม.1รายบุคคล!N25:U25,ม.1รายบุคคล!X25,ม.1รายบุคคล!AD25)</f>
        <v>0</v>
      </c>
      <c r="E25" s="76">
        <f>SUM(ม.1รายบุคคล!G25,ม.1รายบุคคล!L25,ม.1รายบุคคล!V25,ม.1รายบุคคล!Y25:AA25,ม.1รายบุคคล!AE25:AF25)</f>
        <v>0</v>
      </c>
      <c r="F25" s="79" t="str">
        <f t="shared" si="0"/>
        <v>ปรับปรุง</v>
      </c>
      <c r="G25" s="79" t="str">
        <f t="shared" si="1"/>
        <v>ปรับปรุง</v>
      </c>
      <c r="H25" s="79" t="str">
        <f t="shared" si="2"/>
        <v>ปรับปรุง</v>
      </c>
    </row>
    <row r="26" spans="1:12" ht="23.4" x14ac:dyDescent="0.25">
      <c r="A26" s="6">
        <v>17</v>
      </c>
      <c r="B26" s="25">
        <f>((((ม.1รายบุคคล!B26))))</f>
        <v>0</v>
      </c>
      <c r="C26" s="66">
        <f>SUM(ม.1รายบุคคล!C26,ม.1รายบุคคล!H26:J26,ม.1รายบุคคล!M26,ม.1รายบุคคล!W26,ม.1รายบุคคล!AB26:AC26)</f>
        <v>0</v>
      </c>
      <c r="D26" s="66">
        <f>SUM(ม.1รายบุคคล!D26:F26,ม.1รายบุคคล!K26,ม.1รายบุคคล!N26:U26,ม.1รายบุคคล!X26,ม.1รายบุคคล!AD26)</f>
        <v>0</v>
      </c>
      <c r="E26" s="76">
        <f>SUM(ม.1รายบุคคล!G26,ม.1รายบุคคล!L26,ม.1รายบุคคล!V26,ม.1รายบุคคล!Y26:AA26,ม.1รายบุคคล!AE26:AF26)</f>
        <v>0</v>
      </c>
      <c r="F26" s="79" t="str">
        <f t="shared" si="0"/>
        <v>ปรับปรุง</v>
      </c>
      <c r="G26" s="79" t="str">
        <f t="shared" si="1"/>
        <v>ปรับปรุง</v>
      </c>
      <c r="H26" s="79" t="str">
        <f t="shared" si="2"/>
        <v>ปรับปรุง</v>
      </c>
    </row>
    <row r="27" spans="1:12" ht="23.4" x14ac:dyDescent="0.25">
      <c r="A27" s="6">
        <v>18</v>
      </c>
      <c r="B27" s="25">
        <f>((((ม.1รายบุคคล!B27))))</f>
        <v>0</v>
      </c>
      <c r="C27" s="66">
        <f>SUM(ม.1รายบุคคล!C27,ม.1รายบุคคล!H27:J27,ม.1รายบุคคล!M27,ม.1รายบุคคล!W27,ม.1รายบุคคล!AB27:AC27)</f>
        <v>0</v>
      </c>
      <c r="D27" s="66">
        <f>SUM(ม.1รายบุคคล!D27:F27,ม.1รายบุคคล!K27,ม.1รายบุคคล!N27:U27,ม.1รายบุคคล!X27,ม.1รายบุคคล!AD27)</f>
        <v>0</v>
      </c>
      <c r="E27" s="76">
        <f>SUM(ม.1รายบุคคล!G27,ม.1รายบุคคล!L27,ม.1รายบุคคล!V27,ม.1รายบุคคล!Y27:AA27,ม.1รายบุคคล!AE27:AF27)</f>
        <v>0</v>
      </c>
      <c r="F27" s="79" t="str">
        <f t="shared" si="0"/>
        <v>ปรับปรุง</v>
      </c>
      <c r="G27" s="79" t="str">
        <f t="shared" si="1"/>
        <v>ปรับปรุง</v>
      </c>
      <c r="H27" s="79" t="str">
        <f t="shared" si="2"/>
        <v>ปรับปรุง</v>
      </c>
    </row>
    <row r="28" spans="1:12" ht="23.4" x14ac:dyDescent="0.25">
      <c r="A28" s="6">
        <v>19</v>
      </c>
      <c r="B28" s="25">
        <f>((((ม.1รายบุคคล!B28))))</f>
        <v>0</v>
      </c>
      <c r="C28" s="66">
        <f>SUM(ม.1รายบุคคล!C28,ม.1รายบุคคล!H28:J28,ม.1รายบุคคล!M28,ม.1รายบุคคล!W28,ม.1รายบุคคล!AB28:AC28)</f>
        <v>0</v>
      </c>
      <c r="D28" s="66">
        <f>SUM(ม.1รายบุคคล!D28:F28,ม.1รายบุคคล!K28,ม.1รายบุคคล!N28:U28,ม.1รายบุคคล!X28,ม.1รายบุคคล!AD28)</f>
        <v>0</v>
      </c>
      <c r="E28" s="76">
        <f>SUM(ม.1รายบุคคล!G28,ม.1รายบุคคล!L28,ม.1รายบุคคล!V28,ม.1รายบุคคล!Y28:AA28,ม.1รายบุคคล!AE28:AF28)</f>
        <v>0</v>
      </c>
      <c r="F28" s="79" t="str">
        <f t="shared" si="0"/>
        <v>ปรับปรุง</v>
      </c>
      <c r="G28" s="79" t="str">
        <f t="shared" si="1"/>
        <v>ปรับปรุง</v>
      </c>
      <c r="H28" s="79" t="str">
        <f t="shared" si="2"/>
        <v>ปรับปรุง</v>
      </c>
    </row>
    <row r="29" spans="1:12" ht="23.4" x14ac:dyDescent="0.25">
      <c r="A29" s="6">
        <v>20</v>
      </c>
      <c r="B29" s="25">
        <f>((((ม.1รายบุคคล!B29))))</f>
        <v>0</v>
      </c>
      <c r="C29" s="66">
        <f>SUM(ม.1รายบุคคล!C29,ม.1รายบุคคล!H29:J29,ม.1รายบุคคล!M29,ม.1รายบุคคล!W29,ม.1รายบุคคล!AB29:AC29)</f>
        <v>0</v>
      </c>
      <c r="D29" s="66">
        <f>SUM(ม.1รายบุคคล!D29:F29,ม.1รายบุคคล!K29,ม.1รายบุคคล!N29:U29,ม.1รายบุคคล!X29,ม.1รายบุคคล!AD29)</f>
        <v>0</v>
      </c>
      <c r="E29" s="76">
        <f>SUM(ม.1รายบุคคล!G29,ม.1รายบุคคล!L29,ม.1รายบุคคล!V29,ม.1รายบุคคล!Y29:AA29,ม.1รายบุคคล!AE29:AF29)</f>
        <v>0</v>
      </c>
      <c r="F29" s="79" t="str">
        <f t="shared" si="0"/>
        <v>ปรับปรุง</v>
      </c>
      <c r="G29" s="79" t="str">
        <f t="shared" si="1"/>
        <v>ปรับปรุง</v>
      </c>
      <c r="H29" s="79" t="str">
        <f t="shared" si="2"/>
        <v>ปรับปรุง</v>
      </c>
    </row>
    <row r="30" spans="1:12" ht="23.4" x14ac:dyDescent="0.25">
      <c r="A30" s="6">
        <v>21</v>
      </c>
      <c r="B30" s="25">
        <f>((((ม.1รายบุคคล!B30))))</f>
        <v>0</v>
      </c>
      <c r="C30" s="66">
        <f>SUM(ม.1รายบุคคล!C30,ม.1รายบุคคล!H30:J30,ม.1รายบุคคล!M30,ม.1รายบุคคล!W30,ม.1รายบุคคล!AB30:AC30)</f>
        <v>0</v>
      </c>
      <c r="D30" s="66">
        <f>SUM(ม.1รายบุคคล!D30:F30,ม.1รายบุคคล!K30,ม.1รายบุคคล!N30:U30,ม.1รายบุคคล!X30,ม.1รายบุคคล!AD30)</f>
        <v>0</v>
      </c>
      <c r="E30" s="76">
        <f>SUM(ม.1รายบุคคล!G30,ม.1รายบุคคล!L30,ม.1รายบุคคล!V30,ม.1รายบุคคล!Y30:AA30,ม.1รายบุคคล!AE30:AF30)</f>
        <v>0</v>
      </c>
      <c r="F30" s="79" t="str">
        <f t="shared" si="0"/>
        <v>ปรับปรุง</v>
      </c>
      <c r="G30" s="79" t="str">
        <f t="shared" si="1"/>
        <v>ปรับปรุง</v>
      </c>
      <c r="H30" s="79" t="str">
        <f t="shared" si="2"/>
        <v>ปรับปรุง</v>
      </c>
    </row>
    <row r="31" spans="1:12" ht="23.4" x14ac:dyDescent="0.25">
      <c r="A31" s="6">
        <v>22</v>
      </c>
      <c r="B31" s="25">
        <f>((((ม.1รายบุคคล!B31))))</f>
        <v>0</v>
      </c>
      <c r="C31" s="66">
        <f>SUM(ม.1รายบุคคล!C31,ม.1รายบุคคล!H31:J31,ม.1รายบุคคล!M31,ม.1รายบุคคล!W31,ม.1รายบุคคล!AB31:AC31)</f>
        <v>0</v>
      </c>
      <c r="D31" s="66">
        <f>SUM(ม.1รายบุคคล!D31:F31,ม.1รายบุคคล!K31,ม.1รายบุคคล!N31:U31,ม.1รายบุคคล!X31,ม.1รายบุคคล!AD31)</f>
        <v>0</v>
      </c>
      <c r="E31" s="76">
        <f>SUM(ม.1รายบุคคล!G31,ม.1รายบุคคล!L31,ม.1รายบุคคล!V31,ม.1รายบุคคล!Y31:AA31,ม.1รายบุคคล!AE31:AF31)</f>
        <v>0</v>
      </c>
      <c r="F31" s="79" t="str">
        <f t="shared" si="0"/>
        <v>ปรับปรุง</v>
      </c>
      <c r="G31" s="79" t="str">
        <f t="shared" si="1"/>
        <v>ปรับปรุง</v>
      </c>
      <c r="H31" s="79" t="str">
        <f t="shared" si="2"/>
        <v>ปรับปรุง</v>
      </c>
    </row>
    <row r="32" spans="1:12" ht="23.4" x14ac:dyDescent="0.25">
      <c r="A32" s="6">
        <v>23</v>
      </c>
      <c r="B32" s="25">
        <f>((((ม.1รายบุคคล!B32))))</f>
        <v>0</v>
      </c>
      <c r="C32" s="66">
        <f>SUM(ม.1รายบุคคล!C32,ม.1รายบุคคล!H32:J32,ม.1รายบุคคล!M32,ม.1รายบุคคล!W32,ม.1รายบุคคล!AB32:AC32)</f>
        <v>0</v>
      </c>
      <c r="D32" s="66">
        <f>SUM(ม.1รายบุคคล!D32:F32,ม.1รายบุคคล!K32,ม.1รายบุคคล!N32:U32,ม.1รายบุคคล!X32,ม.1รายบุคคล!AD32)</f>
        <v>0</v>
      </c>
      <c r="E32" s="76">
        <f>SUM(ม.1รายบุคคล!G32,ม.1รายบุคคล!L32,ม.1รายบุคคล!V32,ม.1รายบุคคล!Y32:AA32,ม.1รายบุคคล!AE32:AF32)</f>
        <v>0</v>
      </c>
      <c r="F32" s="79" t="str">
        <f t="shared" si="0"/>
        <v>ปรับปรุง</v>
      </c>
      <c r="G32" s="79" t="str">
        <f t="shared" si="1"/>
        <v>ปรับปรุง</v>
      </c>
      <c r="H32" s="79" t="str">
        <f t="shared" si="2"/>
        <v>ปรับปรุง</v>
      </c>
    </row>
    <row r="33" spans="1:8" ht="23.4" x14ac:dyDescent="0.25">
      <c r="A33" s="6">
        <v>24</v>
      </c>
      <c r="B33" s="25">
        <f>((((ม.1รายบุคคล!B33))))</f>
        <v>0</v>
      </c>
      <c r="C33" s="66">
        <f>SUM(ม.1รายบุคคล!C33,ม.1รายบุคคล!H33:J33,ม.1รายบุคคล!M33,ม.1รายบุคคล!W33,ม.1รายบุคคล!AB33:AC33)</f>
        <v>0</v>
      </c>
      <c r="D33" s="66">
        <f>SUM(ม.1รายบุคคล!D33:F33,ม.1รายบุคคล!K33,ม.1รายบุคคล!N33:U33,ม.1รายบุคคล!X33,ม.1รายบุคคล!AD33)</f>
        <v>0</v>
      </c>
      <c r="E33" s="76">
        <f>SUM(ม.1รายบุคคล!G33,ม.1รายบุคคล!L33,ม.1รายบุคคล!V33,ม.1รายบุคคล!Y33:AA33,ม.1รายบุคคล!AE33:AF33)</f>
        <v>0</v>
      </c>
      <c r="F33" s="79" t="str">
        <f t="shared" si="0"/>
        <v>ปรับปรุง</v>
      </c>
      <c r="G33" s="79" t="str">
        <f t="shared" si="1"/>
        <v>ปรับปรุง</v>
      </c>
      <c r="H33" s="79" t="str">
        <f t="shared" si="2"/>
        <v>ปรับปรุง</v>
      </c>
    </row>
    <row r="34" spans="1:8" ht="23.4" x14ac:dyDescent="0.25">
      <c r="A34" s="6">
        <v>25</v>
      </c>
      <c r="B34" s="25">
        <f>((((ม.1รายบุคคล!B34))))</f>
        <v>0</v>
      </c>
      <c r="C34" s="66">
        <f>SUM(ม.1รายบุคคล!C34,ม.1รายบุคคล!H34:J34,ม.1รายบุคคล!M34,ม.1รายบุคคล!W34,ม.1รายบุคคล!AB34:AC34)</f>
        <v>0</v>
      </c>
      <c r="D34" s="66">
        <f>SUM(ม.1รายบุคคล!D34:F34,ม.1รายบุคคล!K34,ม.1รายบุคคล!N34:U34,ม.1รายบุคคล!X34,ม.1รายบุคคล!AD34)</f>
        <v>0</v>
      </c>
      <c r="E34" s="76">
        <f>SUM(ม.1รายบุคคล!G34,ม.1รายบุคคล!L34,ม.1รายบุคคล!V34,ม.1รายบุคคล!Y34:AA34,ม.1รายบุคคล!AE34:AF34)</f>
        <v>0</v>
      </c>
      <c r="F34" s="79" t="str">
        <f t="shared" si="0"/>
        <v>ปรับปรุง</v>
      </c>
      <c r="G34" s="79" t="str">
        <f t="shared" si="1"/>
        <v>ปรับปรุง</v>
      </c>
      <c r="H34" s="79" t="str">
        <f t="shared" si="2"/>
        <v>ปรับปรุง</v>
      </c>
    </row>
    <row r="35" spans="1:8" ht="23.4" x14ac:dyDescent="0.25">
      <c r="A35" s="6">
        <v>26</v>
      </c>
      <c r="B35" s="25">
        <f>((((ม.1รายบุคคล!B35))))</f>
        <v>0</v>
      </c>
      <c r="C35" s="66">
        <f>SUM(ม.1รายบุคคล!C35,ม.1รายบุคคล!H35:J35,ม.1รายบุคคล!M35,ม.1รายบุคคล!W35,ม.1รายบุคคล!AB35:AC35)</f>
        <v>0</v>
      </c>
      <c r="D35" s="66">
        <f>SUM(ม.1รายบุคคล!D35:F35,ม.1รายบุคคล!K35,ม.1รายบุคคล!N35:U35,ม.1รายบุคคล!X35,ม.1รายบุคคล!AD35)</f>
        <v>0</v>
      </c>
      <c r="E35" s="76">
        <f>SUM(ม.1รายบุคคล!G35,ม.1รายบุคคล!L35,ม.1รายบุคคล!V35,ม.1รายบุคคล!Y35:AA35,ม.1รายบุคคล!AE35:AF35)</f>
        <v>0</v>
      </c>
      <c r="F35" s="79" t="str">
        <f t="shared" si="0"/>
        <v>ปรับปรุง</v>
      </c>
      <c r="G35" s="79" t="str">
        <f t="shared" si="1"/>
        <v>ปรับปรุง</v>
      </c>
      <c r="H35" s="79" t="str">
        <f t="shared" si="2"/>
        <v>ปรับปรุง</v>
      </c>
    </row>
    <row r="36" spans="1:8" ht="23.4" x14ac:dyDescent="0.25">
      <c r="A36" s="6">
        <v>27</v>
      </c>
      <c r="B36" s="25">
        <f>((((ม.1รายบุคคล!B36))))</f>
        <v>0</v>
      </c>
      <c r="C36" s="66">
        <f>SUM(ม.1รายบุคคล!C36,ม.1รายบุคคล!H36:J36,ม.1รายบุคคล!M36,ม.1รายบุคคล!W36,ม.1รายบุคคล!AB36:AC36)</f>
        <v>0</v>
      </c>
      <c r="D36" s="66">
        <f>SUM(ม.1รายบุคคล!D36:F36,ม.1รายบุคคล!K36,ม.1รายบุคคล!N36:U36,ม.1รายบุคคล!X36,ม.1รายบุคคล!AD36)</f>
        <v>0</v>
      </c>
      <c r="E36" s="76">
        <f>SUM(ม.1รายบุคคล!G36,ม.1รายบุคคล!L36,ม.1รายบุคคล!V36,ม.1รายบุคคล!Y36:AA36,ม.1รายบุคคล!AE36:AF36)</f>
        <v>0</v>
      </c>
      <c r="F36" s="79" t="str">
        <f t="shared" si="0"/>
        <v>ปรับปรุง</v>
      </c>
      <c r="G36" s="79" t="str">
        <f t="shared" si="1"/>
        <v>ปรับปรุง</v>
      </c>
      <c r="H36" s="79" t="str">
        <f t="shared" si="2"/>
        <v>ปรับปรุง</v>
      </c>
    </row>
    <row r="37" spans="1:8" ht="23.4" x14ac:dyDescent="0.25">
      <c r="A37" s="6">
        <v>28</v>
      </c>
      <c r="B37" s="25">
        <f>((((ม.1รายบุคคล!B37))))</f>
        <v>0</v>
      </c>
      <c r="C37" s="66">
        <f>SUM(ม.1รายบุคคล!C37,ม.1รายบุคคล!H37:J37,ม.1รายบุคคล!M37,ม.1รายบุคคล!W37,ม.1รายบุคคล!AB37:AC37)</f>
        <v>0</v>
      </c>
      <c r="D37" s="66">
        <f>SUM(ม.1รายบุคคล!D37:F37,ม.1รายบุคคล!K37,ม.1รายบุคคล!N37:U37,ม.1รายบุคคล!X37,ม.1รายบุคคล!AD37)</f>
        <v>0</v>
      </c>
      <c r="E37" s="76">
        <f>SUM(ม.1รายบุคคล!G37,ม.1รายบุคคล!L37,ม.1รายบุคคล!V37,ม.1รายบุคคล!Y37:AA37,ม.1รายบุคคล!AE37:AF37)</f>
        <v>0</v>
      </c>
      <c r="F37" s="79" t="str">
        <f t="shared" si="0"/>
        <v>ปรับปรุง</v>
      </c>
      <c r="G37" s="79" t="str">
        <f t="shared" si="1"/>
        <v>ปรับปรุง</v>
      </c>
      <c r="H37" s="79" t="str">
        <f t="shared" si="2"/>
        <v>ปรับปรุง</v>
      </c>
    </row>
    <row r="38" spans="1:8" ht="23.4" x14ac:dyDescent="0.25">
      <c r="A38" s="6">
        <v>29</v>
      </c>
      <c r="B38" s="25">
        <f>((((ม.1รายบุคคล!B38))))</f>
        <v>0</v>
      </c>
      <c r="C38" s="66">
        <f>SUM(ม.1รายบุคคล!C38,ม.1รายบุคคล!H38:J38,ม.1รายบุคคล!M38,ม.1รายบุคคล!W38,ม.1รายบุคคล!AB38:AC38)</f>
        <v>0</v>
      </c>
      <c r="D38" s="66">
        <f>SUM(ม.1รายบุคคล!D38:F38,ม.1รายบุคคล!K38,ม.1รายบุคคล!N38:U38,ม.1รายบุคคล!X38,ม.1รายบุคคล!AD38)</f>
        <v>0</v>
      </c>
      <c r="E38" s="76">
        <f>SUM(ม.1รายบุคคล!G38,ม.1รายบุคคล!L38,ม.1รายบุคคล!V38,ม.1รายบุคคล!Y38:AA38,ม.1รายบุคคล!AE38:AF38)</f>
        <v>0</v>
      </c>
      <c r="F38" s="79" t="str">
        <f t="shared" si="0"/>
        <v>ปรับปรุง</v>
      </c>
      <c r="G38" s="79" t="str">
        <f t="shared" si="1"/>
        <v>ปรับปรุง</v>
      </c>
      <c r="H38" s="79" t="str">
        <f t="shared" si="2"/>
        <v>ปรับปรุง</v>
      </c>
    </row>
    <row r="39" spans="1:8" ht="23.4" x14ac:dyDescent="0.25">
      <c r="A39" s="6">
        <v>30</v>
      </c>
      <c r="B39" s="25">
        <f>((((ม.1รายบุคคล!B39))))</f>
        <v>0</v>
      </c>
      <c r="C39" s="66">
        <f>SUM(ม.1รายบุคคล!C39,ม.1รายบุคคล!H39:J39,ม.1รายบุคคล!M39,ม.1รายบุคคล!W39,ม.1รายบุคคล!AB39:AC39)</f>
        <v>0</v>
      </c>
      <c r="D39" s="66">
        <f>SUM(ม.1รายบุคคล!D39:F39,ม.1รายบุคคล!K39,ม.1รายบุคคล!N39:U39,ม.1รายบุคคล!X39,ม.1รายบุคคล!AD39)</f>
        <v>0</v>
      </c>
      <c r="E39" s="76">
        <f>SUM(ม.1รายบุคคล!G39,ม.1รายบุคคล!L39,ม.1รายบุคคล!V39,ม.1รายบุคคล!Y39:AA39,ม.1รายบุคคล!AE39:AF39)</f>
        <v>0</v>
      </c>
      <c r="F39" s="79" t="str">
        <f t="shared" si="0"/>
        <v>ปรับปรุง</v>
      </c>
      <c r="G39" s="79" t="str">
        <f t="shared" si="1"/>
        <v>ปรับปรุง</v>
      </c>
      <c r="H39" s="79" t="str">
        <f t="shared" si="2"/>
        <v>ปรับปรุง</v>
      </c>
    </row>
    <row r="40" spans="1:8" s="15" customFormat="1" ht="23.4" x14ac:dyDescent="0.6">
      <c r="A40" s="3"/>
      <c r="B40" s="3" t="s">
        <v>32</v>
      </c>
      <c r="C40" s="38">
        <f>AVERAGE(C10:C39)</f>
        <v>0</v>
      </c>
      <c r="D40" s="83">
        <f>AVERAGE(D10:D39)</f>
        <v>0</v>
      </c>
      <c r="E40" s="40">
        <f>AVERAGE(E10:E39)</f>
        <v>0</v>
      </c>
      <c r="F40" s="64" t="str">
        <f t="shared" si="0"/>
        <v>ปรับปรุง</v>
      </c>
      <c r="G40" s="122" t="str">
        <f t="shared" si="1"/>
        <v>ปรับปรุง</v>
      </c>
      <c r="H40" s="121" t="str">
        <f t="shared" si="2"/>
        <v>ปรับปรุง</v>
      </c>
    </row>
    <row r="41" spans="1:8" s="15" customFormat="1" ht="23.4" x14ac:dyDescent="0.6"/>
    <row r="43" spans="1:8" x14ac:dyDescent="0.25">
      <c r="B43" t="s">
        <v>51</v>
      </c>
    </row>
    <row r="44" spans="1:8" x14ac:dyDescent="0.25">
      <c r="B44" s="59" t="s">
        <v>47</v>
      </c>
    </row>
    <row r="45" spans="1:8" x14ac:dyDescent="0.25">
      <c r="B45" t="s">
        <v>52</v>
      </c>
    </row>
    <row r="46" spans="1:8" x14ac:dyDescent="0.25">
      <c r="B46" t="s">
        <v>53</v>
      </c>
    </row>
  </sheetData>
  <mergeCells count="7">
    <mergeCell ref="C6:E6"/>
    <mergeCell ref="F6:H6"/>
    <mergeCell ref="B6:B8"/>
    <mergeCell ref="A6:A9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9"/>
  <sheetViews>
    <sheetView workbookViewId="0">
      <selection activeCell="N9" sqref="N9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3.4" x14ac:dyDescent="0.25">
      <c r="A2" s="111" t="s">
        <v>64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23.4" x14ac:dyDescent="0.25">
      <c r="A3" s="112" t="s">
        <v>90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s="15" customFormat="1" ht="23.4" x14ac:dyDescent="0.6">
      <c r="A4" s="113" t="s">
        <v>36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15" customFormat="1" ht="23.4" x14ac:dyDescent="0.6">
      <c r="A5" s="80" t="str">
        <f>ม.1รายบุคคล!A4</f>
        <v>โรงเรียน …………………...................................................... ห้อง ม.1/ ……….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s="15" customFormat="1" ht="23.4" x14ac:dyDescent="0.6">
      <c r="A6" s="56"/>
      <c r="B6" s="114" t="s">
        <v>45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17" s="15" customFormat="1" ht="23.4" x14ac:dyDescent="0.6">
      <c r="A7" s="57" t="s">
        <v>40</v>
      </c>
      <c r="B7" s="116" t="s">
        <v>37</v>
      </c>
      <c r="C7" s="116"/>
      <c r="D7" s="116"/>
      <c r="E7" s="117"/>
      <c r="F7" s="118" t="s">
        <v>39</v>
      </c>
      <c r="G7" s="119"/>
      <c r="H7" s="119"/>
      <c r="I7" s="120"/>
      <c r="J7" s="105" t="s">
        <v>38</v>
      </c>
      <c r="K7" s="106"/>
      <c r="L7" s="106"/>
      <c r="M7" s="107"/>
      <c r="N7" s="108" t="s">
        <v>15</v>
      </c>
      <c r="O7" s="109"/>
      <c r="P7" s="109"/>
      <c r="Q7" s="110"/>
    </row>
    <row r="8" spans="1:17" s="15" customFormat="1" ht="23.4" x14ac:dyDescent="0.6">
      <c r="A8" s="58" t="s">
        <v>48</v>
      </c>
      <c r="B8" s="55" t="s">
        <v>8</v>
      </c>
      <c r="C8" s="38" t="s">
        <v>10</v>
      </c>
      <c r="D8" s="38" t="s">
        <v>12</v>
      </c>
      <c r="E8" s="49" t="s">
        <v>14</v>
      </c>
      <c r="F8" s="39" t="s">
        <v>8</v>
      </c>
      <c r="G8" s="39" t="s">
        <v>10</v>
      </c>
      <c r="H8" s="39" t="s">
        <v>12</v>
      </c>
      <c r="I8" s="51" t="s">
        <v>14</v>
      </c>
      <c r="J8" s="40" t="s">
        <v>8</v>
      </c>
      <c r="K8" s="40" t="s">
        <v>10</v>
      </c>
      <c r="L8" s="40" t="s">
        <v>12</v>
      </c>
      <c r="M8" s="50" t="s">
        <v>14</v>
      </c>
      <c r="N8" s="46" t="s">
        <v>8</v>
      </c>
      <c r="O8" s="46" t="s">
        <v>10</v>
      </c>
      <c r="P8" s="46" t="s">
        <v>12</v>
      </c>
      <c r="Q8" s="52" t="s">
        <v>14</v>
      </c>
    </row>
    <row r="9" spans="1:17" s="15" customFormat="1" ht="42.6" customHeight="1" x14ac:dyDescent="0.6">
      <c r="A9" s="20">
        <f>COUNT(ม.1รายบุคคล!A10:A39)</f>
        <v>30</v>
      </c>
      <c r="B9" s="37">
        <f>COUNTIFS('ม.1 แยกสมรรถนะ'!F10:F39,"ดีมาก")</f>
        <v>0</v>
      </c>
      <c r="C9" s="37">
        <f>COUNTIFS('ม.1 แยกสมรรถนะ'!F10:F39,"ดี")</f>
        <v>0</v>
      </c>
      <c r="D9" s="37">
        <f>COUNTIFS('ม.1 แยกสมรรถนะ'!F10:F39,"พอใช้")</f>
        <v>0</v>
      </c>
      <c r="E9" s="37">
        <f>COUNTIFS('ม.1 แยกสมรรถนะ'!F10:F39,"ปรับปรุง")</f>
        <v>30</v>
      </c>
      <c r="F9" s="37">
        <f>COUNTIFS('ม.1 แยกสมรรถนะ'!G10:G39,"ดีมาก")</f>
        <v>0</v>
      </c>
      <c r="G9" s="37">
        <f>COUNTIFS('ม.1 แยกสมรรถนะ'!G10:G39,"ดี")</f>
        <v>0</v>
      </c>
      <c r="H9" s="37">
        <f>COUNTIFS('ม.1 แยกสมรรถนะ'!G10:G39,"พอใช้")</f>
        <v>0</v>
      </c>
      <c r="I9" s="37">
        <f>COUNTIFS('ม.1 แยกสมรรถนะ'!G10:G39,"ปรับปรุง")</f>
        <v>30</v>
      </c>
      <c r="J9" s="37">
        <f>COUNTIFS('ม.1 แยกสมรรถนะ'!H10:H39,"ดีมาก")</f>
        <v>0</v>
      </c>
      <c r="K9" s="37">
        <f>COUNTIFS('ม.1 แยกสมรรถนะ'!H10:H39,"ดี")</f>
        <v>0</v>
      </c>
      <c r="L9" s="37">
        <f>COUNTIFS('ม.1 แยกสมรรถนะ'!H10:H39,"พอใช้")</f>
        <v>0</v>
      </c>
      <c r="M9" s="37">
        <f>COUNTIFS('ม.1 แยกสมรรถนะ'!H10:H39,"ปรับปรุง")</f>
        <v>30</v>
      </c>
      <c r="N9" s="46">
        <f>COUNTIFS(ม.1รายบุคคล!AH10:AH39,"ดีมาก")</f>
        <v>0</v>
      </c>
      <c r="O9" s="46">
        <f>COUNTIFS(ม.1รายบุคคล!AH10:AH39,"ดี")</f>
        <v>0</v>
      </c>
      <c r="P9" s="46">
        <f>COUNTIFS(ม.1รายบุคคล!AH10:AH39,"พอใช้")</f>
        <v>0</v>
      </c>
      <c r="Q9" s="46">
        <f>COUNTIFS(ม.1รายบุคคล!AH10:AH39,"ปรับปรุง")</f>
        <v>30</v>
      </c>
    </row>
    <row r="10" spans="1:17" s="15" customFormat="1" ht="42.6" customHeight="1" x14ac:dyDescent="0.6">
      <c r="A10" s="53" t="s">
        <v>41</v>
      </c>
      <c r="B10" s="37">
        <f>(B9*100)/A9</f>
        <v>0</v>
      </c>
      <c r="C10" s="37">
        <f>(C9*100)/A9</f>
        <v>0</v>
      </c>
      <c r="D10" s="37">
        <f>(D9*100)/A9</f>
        <v>0</v>
      </c>
      <c r="E10" s="37">
        <f>(E9*100)/A9</f>
        <v>100</v>
      </c>
      <c r="F10" s="37">
        <f>(F9*100)/A9</f>
        <v>0</v>
      </c>
      <c r="G10" s="37">
        <f>(G9*100)/A9</f>
        <v>0</v>
      </c>
      <c r="H10" s="37">
        <f>(H9*100)/A9</f>
        <v>0</v>
      </c>
      <c r="I10" s="37">
        <f>(I9*100)/A9</f>
        <v>100</v>
      </c>
      <c r="J10" s="37">
        <f>(J9*100)/A9</f>
        <v>0</v>
      </c>
      <c r="K10" s="37">
        <f>(K9*100)/A9</f>
        <v>0</v>
      </c>
      <c r="L10" s="37">
        <f>(L9*100)/A9</f>
        <v>0</v>
      </c>
      <c r="M10" s="37">
        <f>(M9*100)/A9</f>
        <v>100</v>
      </c>
      <c r="N10" s="46">
        <f>(N9*100)/A9</f>
        <v>0</v>
      </c>
      <c r="O10" s="46">
        <f>(O9*100)/A9</f>
        <v>0</v>
      </c>
      <c r="P10" s="46">
        <f>(P9*100)/A9</f>
        <v>0</v>
      </c>
      <c r="Q10" s="46">
        <f>(Q9*100)/A9</f>
        <v>100</v>
      </c>
    </row>
    <row r="11" spans="1:17" s="15" customFormat="1" ht="23.4" x14ac:dyDescent="0.6"/>
    <row r="12" spans="1:17" s="15" customFormat="1" ht="23.4" x14ac:dyDescent="0.6"/>
    <row r="13" spans="1:17" s="15" customFormat="1" ht="23.4" x14ac:dyDescent="0.6"/>
    <row r="14" spans="1:17" s="15" customFormat="1" ht="23.4" x14ac:dyDescent="0.6">
      <c r="M14" s="54" t="s">
        <v>43</v>
      </c>
    </row>
    <row r="15" spans="1:17" s="15" customFormat="1" ht="23.4" x14ac:dyDescent="0.6"/>
    <row r="16" spans="1:17" s="15" customFormat="1" ht="23.4" x14ac:dyDescent="0.6"/>
    <row r="17" s="15" customFormat="1" ht="23.4" x14ac:dyDescent="0.6"/>
    <row r="18" s="15" customFormat="1" ht="23.4" x14ac:dyDescent="0.6"/>
    <row r="19" s="15" customFormat="1" ht="23.4" x14ac:dyDescent="0.6"/>
    <row r="20" s="15" customFormat="1" ht="23.4" x14ac:dyDescent="0.6"/>
    <row r="21" s="15" customFormat="1" ht="23.4" x14ac:dyDescent="0.6"/>
    <row r="22" s="15" customFormat="1" ht="23.4" x14ac:dyDescent="0.6"/>
    <row r="23" s="15" customFormat="1" ht="23.4" x14ac:dyDescent="0.6"/>
    <row r="24" s="15" customFormat="1" ht="23.4" x14ac:dyDescent="0.6"/>
    <row r="25" s="15" customFormat="1" ht="23.4" x14ac:dyDescent="0.6"/>
    <row r="26" s="15" customFormat="1" ht="23.4" x14ac:dyDescent="0.6"/>
    <row r="27" s="15" customFormat="1" ht="23.4" x14ac:dyDescent="0.6"/>
    <row r="28" s="15" customFormat="1" ht="23.4" x14ac:dyDescent="0.6"/>
    <row r="29" s="15" customFormat="1" ht="23.4" x14ac:dyDescent="0.6"/>
    <row r="30" s="15" customFormat="1" ht="23.4" x14ac:dyDescent="0.6"/>
    <row r="31" s="15" customFormat="1" ht="23.4" x14ac:dyDescent="0.6"/>
    <row r="32" s="15" customFormat="1" ht="23.4" x14ac:dyDescent="0.6"/>
    <row r="33" s="15" customFormat="1" ht="23.4" x14ac:dyDescent="0.6"/>
    <row r="34" s="15" customFormat="1" ht="23.4" x14ac:dyDescent="0.6"/>
    <row r="35" s="15" customFormat="1" ht="23.4" x14ac:dyDescent="0.6"/>
    <row r="36" s="15" customFormat="1" ht="23.4" x14ac:dyDescent="0.6"/>
    <row r="37" s="15" customFormat="1" ht="23.4" x14ac:dyDescent="0.6"/>
    <row r="38" s="15" customFormat="1" ht="23.4" x14ac:dyDescent="0.6"/>
    <row r="39" s="15" customFormat="1" ht="23.4" x14ac:dyDescent="0.6"/>
    <row r="40" s="15" customFormat="1" ht="23.4" x14ac:dyDescent="0.6"/>
    <row r="41" s="15" customFormat="1" ht="23.4" x14ac:dyDescent="0.6"/>
    <row r="42" s="15" customFormat="1" ht="23.4" x14ac:dyDescent="0.6"/>
    <row r="43" s="15" customFormat="1" ht="23.4" x14ac:dyDescent="0.6"/>
    <row r="44" s="15" customFormat="1" ht="23.4" x14ac:dyDescent="0.6"/>
    <row r="45" s="15" customFormat="1" ht="23.4" x14ac:dyDescent="0.6"/>
    <row r="46" s="15" customFormat="1" ht="23.4" x14ac:dyDescent="0.6"/>
    <row r="47" s="15" customFormat="1" ht="23.4" x14ac:dyDescent="0.6"/>
    <row r="48" s="15" customFormat="1" ht="23.4" x14ac:dyDescent="0.6"/>
    <row r="49" s="15" customFormat="1" ht="23.4" x14ac:dyDescent="0.6"/>
    <row r="50" s="15" customFormat="1" ht="23.4" x14ac:dyDescent="0.6"/>
    <row r="51" s="15" customFormat="1" ht="23.4" x14ac:dyDescent="0.6"/>
    <row r="52" s="15" customFormat="1" ht="23.4" x14ac:dyDescent="0.6"/>
    <row r="53" s="15" customFormat="1" ht="23.4" x14ac:dyDescent="0.6"/>
    <row r="54" s="15" customFormat="1" ht="23.4" x14ac:dyDescent="0.6"/>
    <row r="55" s="15" customFormat="1" ht="23.4" x14ac:dyDescent="0.6"/>
    <row r="56" s="15" customFormat="1" ht="23.4" x14ac:dyDescent="0.6"/>
    <row r="57" s="15" customFormat="1" ht="23.4" x14ac:dyDescent="0.6"/>
    <row r="58" s="15" customFormat="1" ht="23.4" x14ac:dyDescent="0.6"/>
    <row r="59" s="15" customFormat="1" ht="23.4" x14ac:dyDescent="0.6"/>
  </sheetData>
  <mergeCells count="9">
    <mergeCell ref="J7:M7"/>
    <mergeCell ref="N7:Q7"/>
    <mergeCell ref="A1:Q1"/>
    <mergeCell ref="A2:Q2"/>
    <mergeCell ref="A3:Q3"/>
    <mergeCell ref="A4:Q4"/>
    <mergeCell ref="B6:Q6"/>
    <mergeCell ref="B7:E7"/>
    <mergeCell ref="F7:I7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ม.1รายบุคคล</vt:lpstr>
      <vt:lpstr>ม.1 แยกสมรรถนะ</vt:lpstr>
      <vt:lpstr>สรุประดับคุณภาพ</vt:lpstr>
      <vt:lpstr>ม.1รายบุคคล!Print_Titles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2018-11-11T12:57:36Z</dcterms:modified>
</cp:coreProperties>
</file>