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Y70" i="1"/>
  <c r="AX70"/>
  <c r="AW70"/>
  <c r="AV70"/>
  <c r="AM70"/>
  <c r="AL70"/>
  <c r="AH70"/>
  <c r="AF70"/>
  <c r="AD70"/>
  <c r="AB70"/>
  <c r="Z70"/>
  <c r="X70"/>
  <c r="V70"/>
  <c r="T70"/>
  <c r="R70"/>
  <c r="P70"/>
  <c r="N70"/>
  <c r="L70"/>
  <c r="J70"/>
  <c r="H70"/>
  <c r="G70"/>
  <c r="F70"/>
  <c r="E70"/>
  <c r="D70"/>
  <c r="C70"/>
  <c r="AN69"/>
  <c r="AJ69"/>
  <c r="AO69" s="1"/>
  <c r="AR69" s="1"/>
  <c r="AI69"/>
  <c r="AG69"/>
  <c r="AE69"/>
  <c r="AC69"/>
  <c r="AA69"/>
  <c r="Y69"/>
  <c r="W69"/>
  <c r="U69"/>
  <c r="S69"/>
  <c r="Q69"/>
  <c r="O69"/>
  <c r="M69"/>
  <c r="K69"/>
  <c r="I69"/>
  <c r="AP69" s="1"/>
  <c r="AR68"/>
  <c r="AO68"/>
  <c r="AN68"/>
  <c r="AJ68"/>
  <c r="AI68"/>
  <c r="AG68"/>
  <c r="AE68"/>
  <c r="AC68"/>
  <c r="AA68"/>
  <c r="Y68"/>
  <c r="W68"/>
  <c r="U68"/>
  <c r="S68"/>
  <c r="Q68"/>
  <c r="O68"/>
  <c r="M68"/>
  <c r="K68"/>
  <c r="I68"/>
  <c r="AP68" s="1"/>
  <c r="AN67"/>
  <c r="AJ67"/>
  <c r="AO67" s="1"/>
  <c r="AR67" s="1"/>
  <c r="AI67"/>
  <c r="AG67"/>
  <c r="AE67"/>
  <c r="AC67"/>
  <c r="AA67"/>
  <c r="Y67"/>
  <c r="W67"/>
  <c r="U67"/>
  <c r="S67"/>
  <c r="Q67"/>
  <c r="O67"/>
  <c r="M67"/>
  <c r="AP67" s="1"/>
  <c r="K67"/>
  <c r="AK67" s="1"/>
  <c r="I67"/>
  <c r="AR66"/>
  <c r="AO66"/>
  <c r="AN66"/>
  <c r="AJ66"/>
  <c r="AI66"/>
  <c r="AG66"/>
  <c r="AE66"/>
  <c r="AC66"/>
  <c r="AA66"/>
  <c r="Y66"/>
  <c r="W66"/>
  <c r="U66"/>
  <c r="S66"/>
  <c r="Q66"/>
  <c r="O66"/>
  <c r="M66"/>
  <c r="K66"/>
  <c r="I66"/>
  <c r="AP66" s="1"/>
  <c r="AN65"/>
  <c r="AJ65"/>
  <c r="AO65" s="1"/>
  <c r="AR65" s="1"/>
  <c r="AI65"/>
  <c r="AG65"/>
  <c r="AE65"/>
  <c r="AC65"/>
  <c r="AA65"/>
  <c r="Y65"/>
  <c r="W65"/>
  <c r="U65"/>
  <c r="S65"/>
  <c r="Q65"/>
  <c r="O65"/>
  <c r="M65"/>
  <c r="AP65" s="1"/>
  <c r="K65"/>
  <c r="AK65" s="1"/>
  <c r="I65"/>
  <c r="AR64"/>
  <c r="AO64"/>
  <c r="AN64"/>
  <c r="AJ64"/>
  <c r="AI64"/>
  <c r="AG64"/>
  <c r="AE64"/>
  <c r="AC64"/>
  <c r="AA64"/>
  <c r="Y64"/>
  <c r="W64"/>
  <c r="U64"/>
  <c r="S64"/>
  <c r="Q64"/>
  <c r="O64"/>
  <c r="M64"/>
  <c r="K64"/>
  <c r="I64"/>
  <c r="AP64" s="1"/>
  <c r="AN63"/>
  <c r="AJ63"/>
  <c r="AO63" s="1"/>
  <c r="AR63" s="1"/>
  <c r="AI63"/>
  <c r="AG63"/>
  <c r="AE63"/>
  <c r="AC63"/>
  <c r="AA63"/>
  <c r="Y63"/>
  <c r="W63"/>
  <c r="U63"/>
  <c r="S63"/>
  <c r="Q63"/>
  <c r="O63"/>
  <c r="M63"/>
  <c r="AP63" s="1"/>
  <c r="K63"/>
  <c r="I63"/>
  <c r="AR62"/>
  <c r="AO62"/>
  <c r="AN62"/>
  <c r="AJ62"/>
  <c r="AI62"/>
  <c r="AG62"/>
  <c r="AE62"/>
  <c r="AC62"/>
  <c r="AA62"/>
  <c r="Y62"/>
  <c r="W62"/>
  <c r="U62"/>
  <c r="S62"/>
  <c r="Q62"/>
  <c r="O62"/>
  <c r="M62"/>
  <c r="K62"/>
  <c r="I62"/>
  <c r="AN61"/>
  <c r="AJ61"/>
  <c r="AO61" s="1"/>
  <c r="AR61" s="1"/>
  <c r="AI61"/>
  <c r="AG61"/>
  <c r="AE61"/>
  <c r="AC61"/>
  <c r="AA61"/>
  <c r="Y61"/>
  <c r="W61"/>
  <c r="U61"/>
  <c r="S61"/>
  <c r="Q61"/>
  <c r="O61"/>
  <c r="M61"/>
  <c r="AP61" s="1"/>
  <c r="K61"/>
  <c r="I61"/>
  <c r="AR60"/>
  <c r="AO60"/>
  <c r="AN60"/>
  <c r="AJ60"/>
  <c r="AI60"/>
  <c r="AG60"/>
  <c r="AE60"/>
  <c r="AC60"/>
  <c r="AA60"/>
  <c r="Y60"/>
  <c r="W60"/>
  <c r="U60"/>
  <c r="S60"/>
  <c r="Q60"/>
  <c r="O60"/>
  <c r="M60"/>
  <c r="K60"/>
  <c r="I60"/>
  <c r="AP59"/>
  <c r="AN59"/>
  <c r="AJ59"/>
  <c r="AO59" s="1"/>
  <c r="AR59" s="1"/>
  <c r="AI59"/>
  <c r="AG59"/>
  <c r="AE59"/>
  <c r="AC59"/>
  <c r="AA59"/>
  <c r="Y59"/>
  <c r="W59"/>
  <c r="U59"/>
  <c r="S59"/>
  <c r="Q59"/>
  <c r="O59"/>
  <c r="M59"/>
  <c r="K59"/>
  <c r="I59"/>
  <c r="AR58"/>
  <c r="AO58"/>
  <c r="AN58"/>
  <c r="AJ58"/>
  <c r="AI58"/>
  <c r="AG58"/>
  <c r="AE58"/>
  <c r="AC58"/>
  <c r="AA58"/>
  <c r="Y58"/>
  <c r="W58"/>
  <c r="U58"/>
  <c r="S58"/>
  <c r="Q58"/>
  <c r="O58"/>
  <c r="M58"/>
  <c r="K58"/>
  <c r="I58"/>
  <c r="AP57"/>
  <c r="AN57"/>
  <c r="AJ57"/>
  <c r="AO57" s="1"/>
  <c r="AR57" s="1"/>
  <c r="AI57"/>
  <c r="AG57"/>
  <c r="AE57"/>
  <c r="AC57"/>
  <c r="AA57"/>
  <c r="Y57"/>
  <c r="W57"/>
  <c r="U57"/>
  <c r="S57"/>
  <c r="Q57"/>
  <c r="O57"/>
  <c r="M57"/>
  <c r="K57"/>
  <c r="AK57" s="1"/>
  <c r="I57"/>
  <c r="AR56"/>
  <c r="AO56"/>
  <c r="AN56"/>
  <c r="AJ56"/>
  <c r="AI56"/>
  <c r="AG56"/>
  <c r="AE56"/>
  <c r="AC56"/>
  <c r="AA56"/>
  <c r="Y56"/>
  <c r="W56"/>
  <c r="U56"/>
  <c r="S56"/>
  <c r="Q56"/>
  <c r="O56"/>
  <c r="M56"/>
  <c r="K56"/>
  <c r="I56"/>
  <c r="AN55"/>
  <c r="AJ55"/>
  <c r="AO55" s="1"/>
  <c r="AR55" s="1"/>
  <c r="AI55"/>
  <c r="AG55"/>
  <c r="AE55"/>
  <c r="AC55"/>
  <c r="AA55"/>
  <c r="Y55"/>
  <c r="W55"/>
  <c r="U55"/>
  <c r="S55"/>
  <c r="Q55"/>
  <c r="O55"/>
  <c r="M55"/>
  <c r="AP55" s="1"/>
  <c r="K55"/>
  <c r="I55"/>
  <c r="AZ54"/>
  <c r="BA54" s="1"/>
  <c r="AU54"/>
  <c r="AJ54"/>
  <c r="AI54"/>
  <c r="AG54"/>
  <c r="AE54"/>
  <c r="AC54"/>
  <c r="AA54"/>
  <c r="Y54"/>
  <c r="W54"/>
  <c r="U54"/>
  <c r="S54"/>
  <c r="Q54"/>
  <c r="O54"/>
  <c r="M54"/>
  <c r="K54"/>
  <c r="I54"/>
  <c r="AN53"/>
  <c r="AJ53"/>
  <c r="AO53" s="1"/>
  <c r="AR53" s="1"/>
  <c r="AI53"/>
  <c r="AG53"/>
  <c r="AE53"/>
  <c r="AC53"/>
  <c r="AA53"/>
  <c r="Y53"/>
  <c r="W53"/>
  <c r="U53"/>
  <c r="S53"/>
  <c r="Q53"/>
  <c r="O53"/>
  <c r="AK53" s="1"/>
  <c r="M53"/>
  <c r="AP53" s="1"/>
  <c r="AS53" s="1"/>
  <c r="K53"/>
  <c r="I53"/>
  <c r="AO52"/>
  <c r="AR52" s="1"/>
  <c r="AN52"/>
  <c r="AJ52"/>
  <c r="AI52"/>
  <c r="AG52"/>
  <c r="AE52"/>
  <c r="AC52"/>
  <c r="AA52"/>
  <c r="Y52"/>
  <c r="W52"/>
  <c r="U52"/>
  <c r="S52"/>
  <c r="Q52"/>
  <c r="O52"/>
  <c r="M52"/>
  <c r="K52"/>
  <c r="I52"/>
  <c r="AN51"/>
  <c r="AJ51"/>
  <c r="AO51" s="1"/>
  <c r="AR51" s="1"/>
  <c r="AI51"/>
  <c r="AG51"/>
  <c r="AE51"/>
  <c r="AC51"/>
  <c r="AA51"/>
  <c r="Y51"/>
  <c r="W51"/>
  <c r="U51"/>
  <c r="S51"/>
  <c r="Q51"/>
  <c r="O51"/>
  <c r="AK51" s="1"/>
  <c r="M51"/>
  <c r="K51"/>
  <c r="I51"/>
  <c r="AO50"/>
  <c r="AR50" s="1"/>
  <c r="AN50"/>
  <c r="AJ50"/>
  <c r="AI50"/>
  <c r="AG50"/>
  <c r="AE50"/>
  <c r="AC50"/>
  <c r="AA50"/>
  <c r="Y50"/>
  <c r="W50"/>
  <c r="U50"/>
  <c r="S50"/>
  <c r="Q50"/>
  <c r="O50"/>
  <c r="M50"/>
  <c r="K50"/>
  <c r="I50"/>
  <c r="AZ49"/>
  <c r="BA49" s="1"/>
  <c r="AU49"/>
  <c r="AJ49"/>
  <c r="W49"/>
  <c r="U49"/>
  <c r="S49"/>
  <c r="Q49"/>
  <c r="O49"/>
  <c r="M49"/>
  <c r="K49"/>
  <c r="I49"/>
  <c r="AN48"/>
  <c r="AJ48"/>
  <c r="AO48" s="1"/>
  <c r="AR48" s="1"/>
  <c r="AI48"/>
  <c r="AG48"/>
  <c r="AE48"/>
  <c r="AC48"/>
  <c r="AA48"/>
  <c r="Y48"/>
  <c r="W48"/>
  <c r="U48"/>
  <c r="S48"/>
  <c r="Q48"/>
  <c r="O48"/>
  <c r="AK48" s="1"/>
  <c r="M48"/>
  <c r="K48"/>
  <c r="I48"/>
  <c r="AO47"/>
  <c r="AR47" s="1"/>
  <c r="AN47"/>
  <c r="AJ47"/>
  <c r="AI47"/>
  <c r="AG47"/>
  <c r="AE47"/>
  <c r="AC47"/>
  <c r="AA47"/>
  <c r="Y47"/>
  <c r="W47"/>
  <c r="U47"/>
  <c r="S47"/>
  <c r="Q47"/>
  <c r="O47"/>
  <c r="M47"/>
  <c r="K47"/>
  <c r="I47"/>
  <c r="AP47" s="1"/>
  <c r="AQ47" s="1"/>
  <c r="AN46"/>
  <c r="AJ46"/>
  <c r="AO46" s="1"/>
  <c r="AR46" s="1"/>
  <c r="AI46"/>
  <c r="AG46"/>
  <c r="AE46"/>
  <c r="AC46"/>
  <c r="AA46"/>
  <c r="Y46"/>
  <c r="W46"/>
  <c r="U46"/>
  <c r="S46"/>
  <c r="Q46"/>
  <c r="O46"/>
  <c r="AK46" s="1"/>
  <c r="M46"/>
  <c r="K46"/>
  <c r="I46"/>
  <c r="AO45"/>
  <c r="AR45" s="1"/>
  <c r="AN45"/>
  <c r="AJ45"/>
  <c r="AI45"/>
  <c r="AG45"/>
  <c r="AE45"/>
  <c r="AC45"/>
  <c r="AA45"/>
  <c r="Y45"/>
  <c r="W45"/>
  <c r="U45"/>
  <c r="S45"/>
  <c r="Q45"/>
  <c r="O45"/>
  <c r="M45"/>
  <c r="K45"/>
  <c r="I45"/>
  <c r="AN44"/>
  <c r="AJ44"/>
  <c r="AO44" s="1"/>
  <c r="AR44" s="1"/>
  <c r="AI44"/>
  <c r="AG44"/>
  <c r="AE44"/>
  <c r="AC44"/>
  <c r="AA44"/>
  <c r="Y44"/>
  <c r="W44"/>
  <c r="U44"/>
  <c r="S44"/>
  <c r="Q44"/>
  <c r="O44"/>
  <c r="AK44" s="1"/>
  <c r="M44"/>
  <c r="K44"/>
  <c r="I44"/>
  <c r="AO43"/>
  <c r="AR43" s="1"/>
  <c r="AN43"/>
  <c r="AJ43"/>
  <c r="AI43"/>
  <c r="AG43"/>
  <c r="AE43"/>
  <c r="AC43"/>
  <c r="AA43"/>
  <c r="Y43"/>
  <c r="W43"/>
  <c r="U43"/>
  <c r="S43"/>
  <c r="Q43"/>
  <c r="O43"/>
  <c r="M43"/>
  <c r="K43"/>
  <c r="I43"/>
  <c r="AP43" s="1"/>
  <c r="AQ43" s="1"/>
  <c r="AN42"/>
  <c r="AJ42"/>
  <c r="AO42" s="1"/>
  <c r="AR42" s="1"/>
  <c r="AI42"/>
  <c r="AG42"/>
  <c r="AE42"/>
  <c r="AC42"/>
  <c r="AA42"/>
  <c r="Y42"/>
  <c r="W42"/>
  <c r="U42"/>
  <c r="S42"/>
  <c r="Q42"/>
  <c r="O42"/>
  <c r="AK42" s="1"/>
  <c r="M42"/>
  <c r="K42"/>
  <c r="I42"/>
  <c r="AO41"/>
  <c r="AR41" s="1"/>
  <c r="AN41"/>
  <c r="AJ41"/>
  <c r="AI41"/>
  <c r="AG41"/>
  <c r="AE41"/>
  <c r="AC41"/>
  <c r="AA41"/>
  <c r="Y41"/>
  <c r="W41"/>
  <c r="U41"/>
  <c r="S41"/>
  <c r="Q41"/>
  <c r="O41"/>
  <c r="M41"/>
  <c r="K41"/>
  <c r="I41"/>
  <c r="AN40"/>
  <c r="AJ40"/>
  <c r="AO40" s="1"/>
  <c r="AR40" s="1"/>
  <c r="AI40"/>
  <c r="AG40"/>
  <c r="AE40"/>
  <c r="AC40"/>
  <c r="AA40"/>
  <c r="Y40"/>
  <c r="W40"/>
  <c r="U40"/>
  <c r="S40"/>
  <c r="Q40"/>
  <c r="O40"/>
  <c r="AK40" s="1"/>
  <c r="M40"/>
  <c r="K40"/>
  <c r="I40"/>
  <c r="AO39"/>
  <c r="AR39" s="1"/>
  <c r="AN39"/>
  <c r="AJ39"/>
  <c r="AI39"/>
  <c r="AG39"/>
  <c r="AE39"/>
  <c r="AC39"/>
  <c r="AA39"/>
  <c r="Y39"/>
  <c r="W39"/>
  <c r="U39"/>
  <c r="S39"/>
  <c r="Q39"/>
  <c r="O39"/>
  <c r="M39"/>
  <c r="K39"/>
  <c r="I39"/>
  <c r="AP39" s="1"/>
  <c r="AQ39" s="1"/>
  <c r="AN38"/>
  <c r="AJ38"/>
  <c r="AO38" s="1"/>
  <c r="AR38" s="1"/>
  <c r="AI38"/>
  <c r="AG38"/>
  <c r="AE38"/>
  <c r="AC38"/>
  <c r="AA38"/>
  <c r="Y38"/>
  <c r="W38"/>
  <c r="U38"/>
  <c r="S38"/>
  <c r="Q38"/>
  <c r="O38"/>
  <c r="AK38" s="1"/>
  <c r="M38"/>
  <c r="K38"/>
  <c r="I38"/>
  <c r="AO37"/>
  <c r="AR37" s="1"/>
  <c r="AN37"/>
  <c r="AJ37"/>
  <c r="AI37"/>
  <c r="AG37"/>
  <c r="AE37"/>
  <c r="AC37"/>
  <c r="AA37"/>
  <c r="Y37"/>
  <c r="W37"/>
  <c r="U37"/>
  <c r="S37"/>
  <c r="Q37"/>
  <c r="O37"/>
  <c r="M37"/>
  <c r="K37"/>
  <c r="I37"/>
  <c r="AS36"/>
  <c r="AR36"/>
  <c r="AQ36"/>
  <c r="AN36"/>
  <c r="AJ36"/>
  <c r="AI36"/>
  <c r="AG36"/>
  <c r="AE36"/>
  <c r="AC36"/>
  <c r="AA36"/>
  <c r="Y36"/>
  <c r="W36"/>
  <c r="U36"/>
  <c r="S36"/>
  <c r="Q36"/>
  <c r="O36"/>
  <c r="M36"/>
  <c r="K36"/>
  <c r="I36"/>
  <c r="AN35"/>
  <c r="AJ35"/>
  <c r="AO35" s="1"/>
  <c r="AR35" s="1"/>
  <c r="AI35"/>
  <c r="AG35"/>
  <c r="AE35"/>
  <c r="AC35"/>
  <c r="AA35"/>
  <c r="Y35"/>
  <c r="W35"/>
  <c r="U35"/>
  <c r="S35"/>
  <c r="Q35"/>
  <c r="O35"/>
  <c r="AK35" s="1"/>
  <c r="M35"/>
  <c r="K35"/>
  <c r="I35"/>
  <c r="AO34"/>
  <c r="AR34" s="1"/>
  <c r="AN34"/>
  <c r="AJ34"/>
  <c r="AI34"/>
  <c r="AG34"/>
  <c r="AE34"/>
  <c r="AC34"/>
  <c r="AA34"/>
  <c r="Y34"/>
  <c r="W34"/>
  <c r="U34"/>
  <c r="S34"/>
  <c r="Q34"/>
  <c r="O34"/>
  <c r="M34"/>
  <c r="K34"/>
  <c r="I34"/>
  <c r="AP34" s="1"/>
  <c r="AQ34" s="1"/>
  <c r="AN33"/>
  <c r="AJ33"/>
  <c r="AO33" s="1"/>
  <c r="AR33" s="1"/>
  <c r="AI33"/>
  <c r="AG33"/>
  <c r="AE33"/>
  <c r="AC33"/>
  <c r="AA33"/>
  <c r="Y33"/>
  <c r="W33"/>
  <c r="U33"/>
  <c r="S33"/>
  <c r="Q33"/>
  <c r="O33"/>
  <c r="AK33" s="1"/>
  <c r="M33"/>
  <c r="K33"/>
  <c r="I33"/>
  <c r="AO32"/>
  <c r="AR32" s="1"/>
  <c r="AN32"/>
  <c r="AJ32"/>
  <c r="AI32"/>
  <c r="AG32"/>
  <c r="AE32"/>
  <c r="AC32"/>
  <c r="AA32"/>
  <c r="Y32"/>
  <c r="W32"/>
  <c r="U32"/>
  <c r="S32"/>
  <c r="Q32"/>
  <c r="O32"/>
  <c r="M32"/>
  <c r="K32"/>
  <c r="I32"/>
  <c r="AN31"/>
  <c r="AJ31"/>
  <c r="AO31" s="1"/>
  <c r="AR31" s="1"/>
  <c r="AI31"/>
  <c r="AG31"/>
  <c r="AE31"/>
  <c r="AC31"/>
  <c r="AA31"/>
  <c r="Y31"/>
  <c r="W31"/>
  <c r="U31"/>
  <c r="S31"/>
  <c r="Q31"/>
  <c r="O31"/>
  <c r="AK31" s="1"/>
  <c r="M31"/>
  <c r="K31"/>
  <c r="I31"/>
  <c r="AO30"/>
  <c r="AR30" s="1"/>
  <c r="AN30"/>
  <c r="AJ30"/>
  <c r="AI30"/>
  <c r="AG30"/>
  <c r="AE30"/>
  <c r="AC30"/>
  <c r="AA30"/>
  <c r="Y30"/>
  <c r="W30"/>
  <c r="U30"/>
  <c r="S30"/>
  <c r="Q30"/>
  <c r="O30"/>
  <c r="M30"/>
  <c r="K30"/>
  <c r="I30"/>
  <c r="AP30" s="1"/>
  <c r="AQ30" s="1"/>
  <c r="AS29"/>
  <c r="AR29"/>
  <c r="AQ29"/>
  <c r="AN29"/>
  <c r="AJ29"/>
  <c r="AI29"/>
  <c r="AG29"/>
  <c r="AE29"/>
  <c r="AC29"/>
  <c r="AA29"/>
  <c r="Y29"/>
  <c r="W29"/>
  <c r="U29"/>
  <c r="S29"/>
  <c r="Q29"/>
  <c r="O29"/>
  <c r="M29"/>
  <c r="K29"/>
  <c r="I29"/>
  <c r="AK29" s="1"/>
  <c r="AN28"/>
  <c r="AJ28"/>
  <c r="AO28" s="1"/>
  <c r="AR28" s="1"/>
  <c r="AI28"/>
  <c r="AG28"/>
  <c r="AE28"/>
  <c r="AC28"/>
  <c r="AA28"/>
  <c r="Y28"/>
  <c r="W28"/>
  <c r="U28"/>
  <c r="S28"/>
  <c r="Q28"/>
  <c r="O28"/>
  <c r="AK28" s="1"/>
  <c r="M28"/>
  <c r="K28"/>
  <c r="I28"/>
  <c r="AO27"/>
  <c r="AR27" s="1"/>
  <c r="AN27"/>
  <c r="AJ27"/>
  <c r="AI27"/>
  <c r="AG27"/>
  <c r="AE27"/>
  <c r="AC27"/>
  <c r="AA27"/>
  <c r="Y27"/>
  <c r="W27"/>
  <c r="U27"/>
  <c r="S27"/>
  <c r="Q27"/>
  <c r="O27"/>
  <c r="M27"/>
  <c r="K27"/>
  <c r="I27"/>
  <c r="AN26"/>
  <c r="AJ26"/>
  <c r="AO26" s="1"/>
  <c r="AR26" s="1"/>
  <c r="AI26"/>
  <c r="AG26"/>
  <c r="AE26"/>
  <c r="AC26"/>
  <c r="AA26"/>
  <c r="Y26"/>
  <c r="W26"/>
  <c r="U26"/>
  <c r="S26"/>
  <c r="Q26"/>
  <c r="O26"/>
  <c r="AK26" s="1"/>
  <c r="M26"/>
  <c r="K26"/>
  <c r="I26"/>
  <c r="AO25"/>
  <c r="AR25" s="1"/>
  <c r="AN25"/>
  <c r="AJ25"/>
  <c r="AI25"/>
  <c r="AG25"/>
  <c r="AE25"/>
  <c r="AC25"/>
  <c r="AA25"/>
  <c r="Y25"/>
  <c r="W25"/>
  <c r="U25"/>
  <c r="S25"/>
  <c r="Q25"/>
  <c r="O25"/>
  <c r="M25"/>
  <c r="K25"/>
  <c r="I25"/>
  <c r="AP25" s="1"/>
  <c r="AQ25" s="1"/>
  <c r="AN24"/>
  <c r="AJ24"/>
  <c r="AO24" s="1"/>
  <c r="AR24" s="1"/>
  <c r="AI24"/>
  <c r="AG24"/>
  <c r="AE24"/>
  <c r="AC24"/>
  <c r="AA24"/>
  <c r="Y24"/>
  <c r="W24"/>
  <c r="U24"/>
  <c r="S24"/>
  <c r="Q24"/>
  <c r="O24"/>
  <c r="AK24" s="1"/>
  <c r="M24"/>
  <c r="K24"/>
  <c r="I24"/>
  <c r="AO23"/>
  <c r="AR23" s="1"/>
  <c r="AN23"/>
  <c r="AJ23"/>
  <c r="AI23"/>
  <c r="AG23"/>
  <c r="AE23"/>
  <c r="AC23"/>
  <c r="AA23"/>
  <c r="Y23"/>
  <c r="W23"/>
  <c r="U23"/>
  <c r="S23"/>
  <c r="Q23"/>
  <c r="O23"/>
  <c r="M23"/>
  <c r="K23"/>
  <c r="I23"/>
  <c r="AN22"/>
  <c r="AJ22"/>
  <c r="AO22" s="1"/>
  <c r="AR22" s="1"/>
  <c r="AI22"/>
  <c r="AG22"/>
  <c r="AE22"/>
  <c r="AC22"/>
  <c r="AA22"/>
  <c r="Y22"/>
  <c r="W22"/>
  <c r="U22"/>
  <c r="S22"/>
  <c r="Q22"/>
  <c r="O22"/>
  <c r="AK22" s="1"/>
  <c r="M22"/>
  <c r="K22"/>
  <c r="I22"/>
  <c r="AO21"/>
  <c r="AR21" s="1"/>
  <c r="AN21"/>
  <c r="AJ21"/>
  <c r="AI21"/>
  <c r="AG21"/>
  <c r="AE21"/>
  <c r="AC21"/>
  <c r="AA21"/>
  <c r="Y21"/>
  <c r="W21"/>
  <c r="U21"/>
  <c r="S21"/>
  <c r="Q21"/>
  <c r="O21"/>
  <c r="M21"/>
  <c r="K21"/>
  <c r="I21"/>
  <c r="AP21" s="1"/>
  <c r="AQ21" s="1"/>
  <c r="AN20"/>
  <c r="AJ20"/>
  <c r="AO20" s="1"/>
  <c r="AR20" s="1"/>
  <c r="AI20"/>
  <c r="AG20"/>
  <c r="AE20"/>
  <c r="AC20"/>
  <c r="AA20"/>
  <c r="Y20"/>
  <c r="W20"/>
  <c r="U20"/>
  <c r="S20"/>
  <c r="Q20"/>
  <c r="O20"/>
  <c r="AK20" s="1"/>
  <c r="M20"/>
  <c r="K20"/>
  <c r="I20"/>
  <c r="AO19"/>
  <c r="AR19" s="1"/>
  <c r="AN19"/>
  <c r="AJ19"/>
  <c r="AI19"/>
  <c r="AG19"/>
  <c r="AE19"/>
  <c r="AC19"/>
  <c r="AA19"/>
  <c r="Y19"/>
  <c r="W19"/>
  <c r="U19"/>
  <c r="S19"/>
  <c r="Q19"/>
  <c r="O19"/>
  <c r="M19"/>
  <c r="K19"/>
  <c r="I19"/>
  <c r="AN18"/>
  <c r="AJ18"/>
  <c r="AO18" s="1"/>
  <c r="AR18" s="1"/>
  <c r="AI18"/>
  <c r="AG18"/>
  <c r="AE18"/>
  <c r="AC18"/>
  <c r="AA18"/>
  <c r="Y18"/>
  <c r="W18"/>
  <c r="U18"/>
  <c r="S18"/>
  <c r="Q18"/>
  <c r="O18"/>
  <c r="AK18" s="1"/>
  <c r="M18"/>
  <c r="K18"/>
  <c r="I18"/>
  <c r="AO17"/>
  <c r="AR17" s="1"/>
  <c r="AN17"/>
  <c r="AJ17"/>
  <c r="AI17"/>
  <c r="AG17"/>
  <c r="AE17"/>
  <c r="AC17"/>
  <c r="AA17"/>
  <c r="Y17"/>
  <c r="W17"/>
  <c r="U17"/>
  <c r="S17"/>
  <c r="Q17"/>
  <c r="O17"/>
  <c r="M17"/>
  <c r="K17"/>
  <c r="I17"/>
  <c r="AP17" s="1"/>
  <c r="AQ17" s="1"/>
  <c r="AN16"/>
  <c r="AJ16"/>
  <c r="AO16" s="1"/>
  <c r="AR16" s="1"/>
  <c r="AI16"/>
  <c r="AG16"/>
  <c r="AE16"/>
  <c r="AC16"/>
  <c r="AA16"/>
  <c r="Y16"/>
  <c r="W16"/>
  <c r="U16"/>
  <c r="S16"/>
  <c r="Q16"/>
  <c r="O16"/>
  <c r="AK16" s="1"/>
  <c r="M16"/>
  <c r="K16"/>
  <c r="I16"/>
  <c r="AO15"/>
  <c r="AR15" s="1"/>
  <c r="AN15"/>
  <c r="AJ15"/>
  <c r="AI15"/>
  <c r="AG15"/>
  <c r="AE15"/>
  <c r="AC15"/>
  <c r="AA15"/>
  <c r="Y15"/>
  <c r="W15"/>
  <c r="U15"/>
  <c r="S15"/>
  <c r="Q15"/>
  <c r="O15"/>
  <c r="M15"/>
  <c r="K15"/>
  <c r="I15"/>
  <c r="AN14"/>
  <c r="AJ14"/>
  <c r="AO14" s="1"/>
  <c r="AR14" s="1"/>
  <c r="AI14"/>
  <c r="AG14"/>
  <c r="AE14"/>
  <c r="AC14"/>
  <c r="AA14"/>
  <c r="Y14"/>
  <c r="W14"/>
  <c r="U14"/>
  <c r="S14"/>
  <c r="Q14"/>
  <c r="O14"/>
  <c r="AK14" s="1"/>
  <c r="M14"/>
  <c r="K14"/>
  <c r="I14"/>
  <c r="AO13"/>
  <c r="AR13" s="1"/>
  <c r="AN13"/>
  <c r="AJ13"/>
  <c r="AI13"/>
  <c r="AG13"/>
  <c r="AE13"/>
  <c r="AC13"/>
  <c r="AA13"/>
  <c r="Y13"/>
  <c r="W13"/>
  <c r="U13"/>
  <c r="S13"/>
  <c r="Q13"/>
  <c r="O13"/>
  <c r="M13"/>
  <c r="K13"/>
  <c r="I13"/>
  <c r="AP13" s="1"/>
  <c r="AQ13" s="1"/>
  <c r="AN12"/>
  <c r="AJ12"/>
  <c r="AO12" s="1"/>
  <c r="AR12" s="1"/>
  <c r="AI12"/>
  <c r="AG12"/>
  <c r="AE12"/>
  <c r="AC12"/>
  <c r="AA12"/>
  <c r="Y12"/>
  <c r="W12"/>
  <c r="U12"/>
  <c r="S12"/>
  <c r="Q12"/>
  <c r="O12"/>
  <c r="AK12" s="1"/>
  <c r="M12"/>
  <c r="K12"/>
  <c r="I12"/>
  <c r="AO11"/>
  <c r="AN11"/>
  <c r="AJ11"/>
  <c r="AJ70" s="1"/>
  <c r="AI11"/>
  <c r="AG11"/>
  <c r="AE11"/>
  <c r="AC11"/>
  <c r="AC70" s="1"/>
  <c r="AA11"/>
  <c r="Y11"/>
  <c r="W11"/>
  <c r="U11"/>
  <c r="U70" s="1"/>
  <c r="S11"/>
  <c r="Q11"/>
  <c r="O11"/>
  <c r="M11"/>
  <c r="M70" s="1"/>
  <c r="K11"/>
  <c r="I11"/>
  <c r="AQ55" l="1"/>
  <c r="AS55"/>
  <c r="AQ61"/>
  <c r="AS61"/>
  <c r="BA30"/>
  <c r="AT13"/>
  <c r="AZ13" s="1"/>
  <c r="AU13"/>
  <c r="AT17"/>
  <c r="AZ17" s="1"/>
  <c r="BA17" s="1"/>
  <c r="AT25"/>
  <c r="AZ25" s="1"/>
  <c r="AU25"/>
  <c r="AT29"/>
  <c r="AZ29" s="1"/>
  <c r="BA29" s="1"/>
  <c r="AT34"/>
  <c r="AZ34" s="1"/>
  <c r="AU34"/>
  <c r="AT43"/>
  <c r="AZ43" s="1"/>
  <c r="AP56"/>
  <c r="AK56"/>
  <c r="AQ67"/>
  <c r="AS67"/>
  <c r="AQ57"/>
  <c r="AS57"/>
  <c r="AP62"/>
  <c r="AK62"/>
  <c r="AR11"/>
  <c r="AR70" s="1"/>
  <c r="AO70"/>
  <c r="AT36"/>
  <c r="AZ36" s="1"/>
  <c r="BA36" s="1"/>
  <c r="AP60"/>
  <c r="AK60"/>
  <c r="AS64"/>
  <c r="AQ64"/>
  <c r="AQ65"/>
  <c r="AS65"/>
  <c r="AS68"/>
  <c r="AQ68"/>
  <c r="K70"/>
  <c r="AA70"/>
  <c r="AP24"/>
  <c r="AP33"/>
  <c r="AP46"/>
  <c r="AK63"/>
  <c r="AP11"/>
  <c r="Y70"/>
  <c r="AG70"/>
  <c r="BA13"/>
  <c r="AP15"/>
  <c r="AP19"/>
  <c r="AP23"/>
  <c r="BA25"/>
  <c r="AP27"/>
  <c r="AP32"/>
  <c r="BA34"/>
  <c r="AK36"/>
  <c r="AP37"/>
  <c r="AP41"/>
  <c r="BA43"/>
  <c r="AP45"/>
  <c r="AP51"/>
  <c r="AK61"/>
  <c r="AT21"/>
  <c r="AZ21" s="1"/>
  <c r="BA21" s="1"/>
  <c r="AT30"/>
  <c r="AZ30" s="1"/>
  <c r="AT39"/>
  <c r="AZ39" s="1"/>
  <c r="BA39" s="1"/>
  <c r="AT47"/>
  <c r="AZ47" s="1"/>
  <c r="BA47" s="1"/>
  <c r="AQ59"/>
  <c r="AS59"/>
  <c r="AQ63"/>
  <c r="AS63"/>
  <c r="AS66"/>
  <c r="AQ66"/>
  <c r="AS69"/>
  <c r="AQ69"/>
  <c r="AP58"/>
  <c r="AK58"/>
  <c r="S70"/>
  <c r="AI70"/>
  <c r="AP12"/>
  <c r="AP16"/>
  <c r="AP20"/>
  <c r="AP28"/>
  <c r="AU29"/>
  <c r="AP38"/>
  <c r="AP42"/>
  <c r="AP52"/>
  <c r="AQ53"/>
  <c r="AK55"/>
  <c r="Q70"/>
  <c r="O70"/>
  <c r="W70"/>
  <c r="AE70"/>
  <c r="AN70"/>
  <c r="AS13"/>
  <c r="AP14"/>
  <c r="AS17"/>
  <c r="AP18"/>
  <c r="AS21"/>
  <c r="AP22"/>
  <c r="AS25"/>
  <c r="AP26"/>
  <c r="AS30"/>
  <c r="AP31"/>
  <c r="AS34"/>
  <c r="AP35"/>
  <c r="AS39"/>
  <c r="AP40"/>
  <c r="AS43"/>
  <c r="AP44"/>
  <c r="AS47"/>
  <c r="AP48"/>
  <c r="AP50"/>
  <c r="AK54"/>
  <c r="AK59"/>
  <c r="AK64"/>
  <c r="AK66"/>
  <c r="AK68"/>
  <c r="AK11"/>
  <c r="AK13"/>
  <c r="AK15"/>
  <c r="AK17"/>
  <c r="AK19"/>
  <c r="AK21"/>
  <c r="AK23"/>
  <c r="AK25"/>
  <c r="AK27"/>
  <c r="AK30"/>
  <c r="AK32"/>
  <c r="AK34"/>
  <c r="AK37"/>
  <c r="AK39"/>
  <c r="AK41"/>
  <c r="AK43"/>
  <c r="AK45"/>
  <c r="AK47"/>
  <c r="AK50"/>
  <c r="AK52"/>
  <c r="I70"/>
  <c r="AK69"/>
  <c r="AS22" l="1"/>
  <c r="AQ22"/>
  <c r="AS12"/>
  <c r="AQ12"/>
  <c r="AS48"/>
  <c r="AQ48"/>
  <c r="AS38"/>
  <c r="AQ38"/>
  <c r="AQ45"/>
  <c r="AS45"/>
  <c r="AQ15"/>
  <c r="AS15"/>
  <c r="AS24"/>
  <c r="AQ24"/>
  <c r="AU67"/>
  <c r="AT67"/>
  <c r="AZ67" s="1"/>
  <c r="BA67" s="1"/>
  <c r="AU61"/>
  <c r="BA61"/>
  <c r="AT61"/>
  <c r="AZ61" s="1"/>
  <c r="AQ50"/>
  <c r="AS50"/>
  <c r="AS35"/>
  <c r="AQ35"/>
  <c r="AS18"/>
  <c r="AQ18"/>
  <c r="AS44"/>
  <c r="AQ44"/>
  <c r="AQ52"/>
  <c r="AS52"/>
  <c r="AS28"/>
  <c r="AQ28"/>
  <c r="AT69"/>
  <c r="AZ69" s="1"/>
  <c r="BA69" s="1"/>
  <c r="AQ41"/>
  <c r="AS41"/>
  <c r="AQ32"/>
  <c r="AS32"/>
  <c r="AQ19"/>
  <c r="AS19"/>
  <c r="AS46"/>
  <c r="AQ46"/>
  <c r="AT65"/>
  <c r="AZ65" s="1"/>
  <c r="BA65" s="1"/>
  <c r="AS60"/>
  <c r="AQ60"/>
  <c r="BA57"/>
  <c r="AT57"/>
  <c r="AZ57" s="1"/>
  <c r="AS56"/>
  <c r="AQ56"/>
  <c r="AU55"/>
  <c r="BA55"/>
  <c r="AT55"/>
  <c r="AZ55" s="1"/>
  <c r="AU36"/>
  <c r="AU47"/>
  <c r="AU30"/>
  <c r="AS31"/>
  <c r="AQ31"/>
  <c r="AS14"/>
  <c r="AQ14"/>
  <c r="BA53"/>
  <c r="AT53"/>
  <c r="AZ53" s="1"/>
  <c r="AU53"/>
  <c r="AS58"/>
  <c r="AQ58"/>
  <c r="BA59"/>
  <c r="AT59"/>
  <c r="AZ59" s="1"/>
  <c r="AQ23"/>
  <c r="AS23"/>
  <c r="AS40"/>
  <c r="AQ40"/>
  <c r="AS16"/>
  <c r="AQ16"/>
  <c r="BA66"/>
  <c r="AT66"/>
  <c r="AZ66" s="1"/>
  <c r="AP70"/>
  <c r="AQ11"/>
  <c r="AS11"/>
  <c r="AS62"/>
  <c r="AQ62"/>
  <c r="AS26"/>
  <c r="AQ26"/>
  <c r="AS42"/>
  <c r="AQ42"/>
  <c r="AS20"/>
  <c r="AQ20"/>
  <c r="AT63"/>
  <c r="AZ63" s="1"/>
  <c r="BA63" s="1"/>
  <c r="AS51"/>
  <c r="AQ51"/>
  <c r="AQ37"/>
  <c r="AS37"/>
  <c r="AQ27"/>
  <c r="AS27"/>
  <c r="AS33"/>
  <c r="AQ33"/>
  <c r="BA68"/>
  <c r="AT68"/>
  <c r="AZ68" s="1"/>
  <c r="BA64"/>
  <c r="AT64"/>
  <c r="AZ64" s="1"/>
  <c r="AK70"/>
  <c r="AU39"/>
  <c r="AU21"/>
  <c r="AU43"/>
  <c r="AU17"/>
  <c r="BA33" l="1"/>
  <c r="AT33"/>
  <c r="AZ33" s="1"/>
  <c r="AQ70"/>
  <c r="AT11"/>
  <c r="AT32"/>
  <c r="AZ32" s="1"/>
  <c r="AU32"/>
  <c r="BA32"/>
  <c r="AT24"/>
  <c r="AZ24" s="1"/>
  <c r="BA24"/>
  <c r="AU24"/>
  <c r="BA48"/>
  <c r="AT48"/>
  <c r="AZ48" s="1"/>
  <c r="AU48"/>
  <c r="AT27"/>
  <c r="AZ27" s="1"/>
  <c r="BA27" s="1"/>
  <c r="AT26"/>
  <c r="AZ26" s="1"/>
  <c r="BA26"/>
  <c r="AU26"/>
  <c r="AT40"/>
  <c r="AZ40" s="1"/>
  <c r="BA40"/>
  <c r="AU40"/>
  <c r="AT46"/>
  <c r="AZ46" s="1"/>
  <c r="BA46" s="1"/>
  <c r="AT37"/>
  <c r="AZ37" s="1"/>
  <c r="BA37" s="1"/>
  <c r="AT42"/>
  <c r="AZ42" s="1"/>
  <c r="BA42" s="1"/>
  <c r="AT62"/>
  <c r="AZ62" s="1"/>
  <c r="BA62" s="1"/>
  <c r="AU62"/>
  <c r="BA16"/>
  <c r="AT16"/>
  <c r="AZ16" s="1"/>
  <c r="AU16"/>
  <c r="BA31"/>
  <c r="AT31"/>
  <c r="AZ31" s="1"/>
  <c r="AT56"/>
  <c r="AZ56" s="1"/>
  <c r="BA56" s="1"/>
  <c r="AT52"/>
  <c r="AZ52" s="1"/>
  <c r="AU52"/>
  <c r="BA52"/>
  <c r="AT50"/>
  <c r="AZ50" s="1"/>
  <c r="BA50" s="1"/>
  <c r="AT45"/>
  <c r="AZ45" s="1"/>
  <c r="BA45" s="1"/>
  <c r="AU69"/>
  <c r="AU64"/>
  <c r="AU68"/>
  <c r="AU59"/>
  <c r="AU57"/>
  <c r="AT18"/>
  <c r="AZ18" s="1"/>
  <c r="BA18" s="1"/>
  <c r="AT22"/>
  <c r="AZ22" s="1"/>
  <c r="BA22" s="1"/>
  <c r="AT20"/>
  <c r="AZ20" s="1"/>
  <c r="BA20"/>
  <c r="AU20"/>
  <c r="BA14"/>
  <c r="AT14"/>
  <c r="AZ14" s="1"/>
  <c r="AU14"/>
  <c r="AT15"/>
  <c r="AZ15" s="1"/>
  <c r="BA15" s="1"/>
  <c r="AT51"/>
  <c r="AZ51" s="1"/>
  <c r="BA51" s="1"/>
  <c r="AT23"/>
  <c r="AZ23" s="1"/>
  <c r="AU23"/>
  <c r="BA23"/>
  <c r="BA58"/>
  <c r="AT58"/>
  <c r="AZ58" s="1"/>
  <c r="AU58"/>
  <c r="BA60"/>
  <c r="AT60"/>
  <c r="AZ60" s="1"/>
  <c r="AT19"/>
  <c r="AZ19" s="1"/>
  <c r="AU19"/>
  <c r="BA19"/>
  <c r="AT41"/>
  <c r="AZ41" s="1"/>
  <c r="AU41"/>
  <c r="BA41"/>
  <c r="AT28"/>
  <c r="AZ28" s="1"/>
  <c r="BA28" s="1"/>
  <c r="AT44"/>
  <c r="AZ44" s="1"/>
  <c r="BA44" s="1"/>
  <c r="AT35"/>
  <c r="AZ35" s="1"/>
  <c r="BA35" s="1"/>
  <c r="AT38"/>
  <c r="AZ38" s="1"/>
  <c r="BA38"/>
  <c r="AU38"/>
  <c r="BA12"/>
  <c r="AT12"/>
  <c r="AZ12" s="1"/>
  <c r="AU12"/>
  <c r="AS70"/>
  <c r="AU63"/>
  <c r="AU66"/>
  <c r="AU65"/>
  <c r="AU35" l="1"/>
  <c r="AU51"/>
  <c r="AU45"/>
  <c r="AU42"/>
  <c r="AU37"/>
  <c r="AU44"/>
  <c r="AU60"/>
  <c r="AU18"/>
  <c r="AU50"/>
  <c r="AU31"/>
  <c r="AU33"/>
  <c r="AT70"/>
  <c r="AZ11"/>
  <c r="AU70"/>
  <c r="AU15"/>
  <c r="AU22"/>
  <c r="AU56"/>
  <c r="AU27"/>
  <c r="AU11"/>
  <c r="AU28"/>
  <c r="AU46"/>
  <c r="AZ70" l="1"/>
  <c r="BA70" s="1"/>
  <c r="BA11"/>
</calcChain>
</file>

<file path=xl/sharedStrings.xml><?xml version="1.0" encoding="utf-8"?>
<sst xmlns="http://schemas.openxmlformats.org/spreadsheetml/2006/main" count="423" uniqueCount="172">
  <si>
    <t>แบบ totalรวม</t>
  </si>
  <si>
    <t>แบบแสดงที่ตั้งและปริมาณงานของสถานศึกษาประกอบการวางแผนอัตรากำลังครูของสถานศึกษา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พ.ศ.2557</t>
  </si>
  <si>
    <t>ระยะ</t>
  </si>
  <si>
    <t>ร.ร.</t>
  </si>
  <si>
    <t>ปริมาณงาน</t>
  </si>
  <si>
    <t>จำนวนครู</t>
  </si>
  <si>
    <t>จำนวนครู -ขาด,เกิน</t>
  </si>
  <si>
    <t>ครู</t>
  </si>
  <si>
    <t>พนักงาน</t>
  </si>
  <si>
    <t>จำนวน</t>
  </si>
  <si>
    <t>ลำดับ</t>
  </si>
  <si>
    <t>อำเภอ/</t>
  </si>
  <si>
    <t>ทาง(กม.)</t>
  </si>
  <si>
    <t>ที่มี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</si>
  <si>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</si>
  <si>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</si>
  <si>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</si>
  <si>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</si>
  <si>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</si>
  <si>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</si>
  <si>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</si>
  <si>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</si>
  <si>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</si>
  <si>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</si>
  <si>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</si>
  <si>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</si>
  <si>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</si>
  <si>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</si>
  <si>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</si>
  <si>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</si>
  <si>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</si>
  <si>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-ขาด,เกิน</t>
  </si>
  <si>
    <t>ไป</t>
  </si>
  <si>
    <t>มา</t>
  </si>
  <si>
    <t>ราชการ</t>
  </si>
  <si>
    <t>-ขาด/</t>
  </si>
  <si>
    <t>ที่</t>
  </si>
  <si>
    <t>ชื่อสถานศึกษา</t>
  </si>
  <si>
    <t>กิ่งอำเภอ</t>
  </si>
  <si>
    <t>จังหวัด</t>
  </si>
  <si>
    <t>ระหว่าง</t>
  </si>
  <si>
    <t>ตั้งใน</t>
  </si>
  <si>
    <t>ลักษณะ</t>
  </si>
  <si>
    <t>บร.</t>
  </si>
  <si>
    <t>ร้อยละ</t>
  </si>
  <si>
    <t>เกษียณ</t>
  </si>
  <si>
    <t>ช่วย</t>
  </si>
  <si>
    <t>ตำแหน่ง</t>
  </si>
  <si>
    <t>เกิน</t>
  </si>
  <si>
    <t>สุทธิ</t>
  </si>
  <si>
    <t>ร.ร.ถึงสพท.</t>
  </si>
  <si>
    <t>พื้นที่</t>
  </si>
  <si>
    <t>พิเศษ</t>
  </si>
  <si>
    <t>นร.</t>
  </si>
  <si>
    <t>ห้อง</t>
  </si>
  <si>
    <t>ผู้สอน</t>
  </si>
  <si>
    <t>ปี 57</t>
  </si>
  <si>
    <t>ครูผู้สอน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</si>
  <si>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</si>
  <si>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</si>
  <si>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</si>
  <si>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</si>
  <si>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</si>
  <si>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</si>
  <si>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</si>
  <si>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</si>
  <si>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</si>
  <si>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</si>
  <si>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</si>
  <si>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</si>
  <si>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</si>
  <si>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</si>
  <si>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</si>
  <si>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</si>
  <si>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</si>
  <si>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</si>
  <si>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</si>
  <si>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</si>
  <si>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(ม.)</t>
  </si>
  <si>
    <t>แม่สายประสิทธิ์ศาสตร์</t>
  </si>
  <si>
    <t>แม่สาย</t>
  </si>
  <si>
    <t>เชียงราย</t>
  </si>
  <si>
    <t>ช</t>
  </si>
  <si>
    <t>ม.7</t>
  </si>
  <si>
    <t>เวียงแก่นวิทยาคม</t>
  </si>
  <si>
    <t>เวียงแก่น</t>
  </si>
  <si>
    <t>พานพิทยาคม</t>
  </si>
  <si>
    <t>พาน</t>
  </si>
  <si>
    <t>ป</t>
  </si>
  <si>
    <t>แม่จันวิทยาคม</t>
  </si>
  <si>
    <t>แม่จัน</t>
  </si>
  <si>
    <t>พะเยาพิทยาคม</t>
  </si>
  <si>
    <t>เมือง</t>
  </si>
  <si>
    <t>พะเยา</t>
  </si>
  <si>
    <t>เชียงแสนวิทยาคม</t>
  </si>
  <si>
    <t>เชียงแสน</t>
  </si>
  <si>
    <t>ดอยหลวงรัชมังคลาภิเษก</t>
  </si>
  <si>
    <t>ดอยหลวง</t>
  </si>
  <si>
    <t>เวียงป่าเป้าวิทยาคม</t>
  </si>
  <si>
    <t>เวียงป่าเป้า</t>
  </si>
  <si>
    <t>เชียงคำวิทยาคม</t>
  </si>
  <si>
    <t>เชียงคำ</t>
  </si>
  <si>
    <t>เชียงของวิทยาคม</t>
  </si>
  <si>
    <t>เชียงของ</t>
  </si>
  <si>
    <t>เทิงวิทยาคม</t>
  </si>
  <si>
    <t>เทิง</t>
  </si>
  <si>
    <t>เชียงม่วนวิทยาคม</t>
  </si>
  <si>
    <t>เชียงม่วน</t>
  </si>
  <si>
    <t>แม่เจดีย์วิทยาคม</t>
  </si>
  <si>
    <t>ดอยงามวิทยาคม</t>
  </si>
  <si>
    <t>ปล้องวิทยาคม</t>
  </si>
  <si>
    <t>สันติคีรีวิทยาคม</t>
  </si>
  <si>
    <t>แม่ฟ้าหลวง</t>
  </si>
  <si>
    <t>ภ</t>
  </si>
  <si>
    <t>ดำรงราษฎร์สงเคราะห์</t>
  </si>
  <si>
    <t>สามัคคีวิทยาคม</t>
  </si>
  <si>
    <t>เฉลิมพระเกียรติสมเด็จพระศรีนครินทร์ พะเยา</t>
  </si>
  <si>
    <t>ภูกามยาว</t>
  </si>
  <si>
    <t>วาวีวิทยาคม</t>
  </si>
  <si>
    <t>แม่สรวย</t>
  </si>
  <si>
    <t>พญาเม็งราย</t>
  </si>
  <si>
    <t>ป่าแดดวิทยาคม</t>
  </si>
  <si>
    <t>ป่าแดด</t>
  </si>
  <si>
    <t>บ้านแซววิทยาคม</t>
  </si>
  <si>
    <t>ส</t>
  </si>
  <si>
    <t>เม็งรายมหาราชวิทยาคม</t>
  </si>
  <si>
    <t>จุนวิทยาคม</t>
  </si>
  <si>
    <t>จุน</t>
  </si>
  <si>
    <t>จุฬาภรณราชวิทยาลัย</t>
  </si>
  <si>
    <t>งำเมืองวิทยาคม</t>
  </si>
  <si>
    <t>ดอกคำใต้</t>
  </si>
  <si>
    <t>ขุนควรวิทยาคม</t>
  </si>
  <si>
    <t>ปง</t>
  </si>
  <si>
    <t>ดอกคำใต้วิทยาคม</t>
  </si>
  <si>
    <t>ภูซางวิทยาคม</t>
  </si>
  <si>
    <t>ภูซาง</t>
  </si>
  <si>
    <t>ห้วยซ้อวิทยาคม</t>
  </si>
  <si>
    <t>แม่สรวยวิทยาคม</t>
  </si>
  <si>
    <t>ฝายกวางวิทยาคม</t>
  </si>
  <si>
    <t>ปงพัฒนาวิทยาคม</t>
  </si>
  <si>
    <t>ดงเจนวิทยาคม</t>
  </si>
  <si>
    <t>เตรียมอุดมศึกษาพัฒนาการ เชียงราย</t>
  </si>
  <si>
    <t>แม่ต๋ำตาดควันวิทยาคม</t>
  </si>
  <si>
    <t>ขุนตาลวิทยาคม</t>
  </si>
  <si>
    <t>ขุนตาล</t>
  </si>
  <si>
    <t>ดอนชัยวิทยาคม</t>
  </si>
  <si>
    <t>ไม้ยาวิทยาคม</t>
  </si>
  <si>
    <t>เวียงเชียงรุ้งวิทยาคม</t>
  </si>
  <si>
    <t>เวียงเชียงรุ้ง</t>
  </si>
  <si>
    <t>ปงรัชดาภิเษก</t>
  </si>
  <si>
    <t>แม่ลาววิทยาคม</t>
  </si>
  <si>
    <t>แม่ลาว</t>
  </si>
  <si>
    <t>บุญเรืองวิทยาคม</t>
  </si>
  <si>
    <t>ฟากกว๊านวิทยาคม</t>
  </si>
  <si>
    <t>จันจว้าวิทยาคม</t>
  </si>
  <si>
    <t>ห้วยสักวิทยาคม</t>
  </si>
  <si>
    <t>พญาลอวิทยาคม</t>
  </si>
  <si>
    <t>แม่อ้อวิทยาคม</t>
  </si>
  <si>
    <t>นครวิทยาคม</t>
  </si>
  <si>
    <t>วัดถ้ำปลาวิทยาคม</t>
  </si>
  <si>
    <t>แม่ใจวิทยาคม</t>
  </si>
  <si>
    <t>แม่ใจ</t>
  </si>
  <si>
    <t>ยางฮอมวิทยาคม</t>
  </si>
  <si>
    <t>พานพิเศษพิทยา</t>
  </si>
  <si>
    <t>พะเยาประสาธน์วิทย์</t>
  </si>
  <si>
    <t>ถ้ำปินวิทยาคม</t>
  </si>
  <si>
    <t>สามัคคีวิทยาคม 2</t>
  </si>
  <si>
    <t>ดอนศิลาผางามวิทยาคม</t>
  </si>
  <si>
    <t>เวียงชัย</t>
  </si>
  <si>
    <t>เวียงชัยวิทยาคม</t>
  </si>
  <si>
    <t>รวมทั้งสิ้น</t>
  </si>
  <si>
    <t>ของ  สพม. เขต 36 (ข้อมูล ณ 10 มิ.ย. 2557)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</si>
</sst>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name val="Cordia New"/>
      <family val="2"/>
    </font>
    <font>
      <b/>
      <i/>
      <sz val="18"/>
      <name val="Cordia New"/>
      <family val="2"/>
    </font>
    <font>
      <b/>
      <sz val="18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8"/>
      <color theme="1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5" fillId="0" borderId="0"/>
  </cellStyleXfs>
  <cellXfs count="12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shrinkToFit="1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quotePrefix="1" applyFont="1" applyBorder="1" applyAlignment="1">
      <alignment horizontal="center" vertical="center" shrinkToFit="1"/>
    </xf>
    <xf numFmtId="0" fontId="2" fillId="0" borderId="13" xfId="0" quotePrefix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quotePrefix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quotePrefix="1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quotePrefix="1" applyFont="1" applyFill="1" applyBorder="1" applyAlignment="1">
      <alignment horizontal="center" vertical="center" shrinkToFit="1"/>
    </xf>
    <xf numFmtId="0" fontId="2" fillId="0" borderId="11" xfId="0" quotePrefix="1" applyFont="1" applyFill="1" applyBorder="1" applyAlignment="1">
      <alignment horizontal="center" vertical="center" shrinkToFit="1"/>
    </xf>
    <xf numFmtId="0" fontId="2" fillId="0" borderId="10" xfId="0" quotePrefix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5" xfId="1" applyFont="1" applyFill="1" applyBorder="1" applyAlignment="1" applyProtection="1">
      <alignment horizontal="center" vertical="center" shrinkToFit="1"/>
      <protection locked="0"/>
    </xf>
    <xf numFmtId="0" fontId="2" fillId="0" borderId="15" xfId="2" applyFont="1" applyFill="1" applyBorder="1" applyAlignment="1" applyProtection="1">
      <alignment horizontal="center" vertical="center" shrinkToFit="1"/>
    </xf>
    <xf numFmtId="0" fontId="7" fillId="0" borderId="15" xfId="3" applyFont="1" applyFill="1" applyBorder="1" applyAlignment="1">
      <alignment horizontal="center" vertical="center" shrinkToFit="1"/>
    </xf>
    <xf numFmtId="0" fontId="2" fillId="0" borderId="15" xfId="1" applyFont="1" applyFill="1" applyBorder="1" applyAlignment="1" applyProtection="1">
      <alignment horizontal="center" vertical="center" shrinkToFit="1"/>
    </xf>
    <xf numFmtId="0" fontId="2" fillId="3" borderId="15" xfId="1" applyFont="1" applyFill="1" applyBorder="1" applyAlignment="1" applyProtection="1">
      <alignment horizontal="center" vertical="center" shrinkToFit="1"/>
    </xf>
    <xf numFmtId="0" fontId="2" fillId="4" borderId="15" xfId="1" applyFont="1" applyFill="1" applyBorder="1" applyAlignment="1" applyProtection="1">
      <alignment horizontal="center" vertical="center" shrinkToFit="1"/>
    </xf>
    <xf numFmtId="1" fontId="2" fillId="5" borderId="15" xfId="1" applyNumberFormat="1" applyFont="1" applyFill="1" applyBorder="1" applyAlignment="1" applyProtection="1">
      <alignment horizontal="center" vertical="center" shrinkToFit="1"/>
    </xf>
    <xf numFmtId="0" fontId="2" fillId="6" borderId="15" xfId="1" applyFont="1" applyFill="1" applyBorder="1" applyAlignment="1" applyProtection="1">
      <alignment horizontal="center" vertical="center" shrinkToFit="1"/>
    </xf>
    <xf numFmtId="2" fontId="2" fillId="7" borderId="15" xfId="1" applyNumberFormat="1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1" applyFont="1" applyFill="1" applyBorder="1" applyAlignment="1" applyProtection="1">
      <alignment horizontal="center" vertical="center" shrinkToFit="1"/>
      <protection locked="0"/>
    </xf>
    <xf numFmtId="0" fontId="2" fillId="0" borderId="16" xfId="2" applyFont="1" applyFill="1" applyBorder="1" applyAlignment="1" applyProtection="1">
      <alignment horizontal="center" vertical="center" shrinkToFit="1"/>
    </xf>
    <xf numFmtId="0" fontId="7" fillId="0" borderId="16" xfId="3" applyFont="1" applyFill="1" applyBorder="1" applyAlignment="1">
      <alignment horizontal="center" vertical="center" shrinkToFit="1"/>
    </xf>
    <xf numFmtId="0" fontId="2" fillId="0" borderId="16" xfId="1" applyFont="1" applyFill="1" applyBorder="1" applyAlignment="1" applyProtection="1">
      <alignment horizontal="center" vertical="center" shrinkToFit="1"/>
    </xf>
    <xf numFmtId="0" fontId="2" fillId="3" borderId="16" xfId="1" applyFont="1" applyFill="1" applyBorder="1" applyAlignment="1" applyProtection="1">
      <alignment horizontal="center" vertical="center" shrinkToFit="1"/>
    </xf>
    <xf numFmtId="0" fontId="2" fillId="4" borderId="16" xfId="1" applyFont="1" applyFill="1" applyBorder="1" applyAlignment="1" applyProtection="1">
      <alignment horizontal="center" vertical="center" shrinkToFit="1"/>
    </xf>
    <xf numFmtId="1" fontId="2" fillId="5" borderId="16" xfId="1" applyNumberFormat="1" applyFont="1" applyFill="1" applyBorder="1" applyAlignment="1" applyProtection="1">
      <alignment horizontal="center" vertical="center" shrinkToFit="1"/>
    </xf>
    <xf numFmtId="0" fontId="2" fillId="6" borderId="16" xfId="1" applyFont="1" applyFill="1" applyBorder="1" applyAlignment="1" applyProtection="1">
      <alignment horizontal="center" vertical="center" shrinkToFit="1"/>
    </xf>
    <xf numFmtId="2" fontId="2" fillId="7" borderId="16" xfId="1" applyNumberFormat="1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4" borderId="16" xfId="0" applyFont="1" applyFill="1" applyBorder="1" applyAlignment="1" applyProtection="1">
      <alignment horizontal="center" vertical="center" shrinkToFit="1"/>
    </xf>
    <xf numFmtId="1" fontId="2" fillId="5" borderId="16" xfId="0" applyNumberFormat="1" applyFont="1" applyFill="1" applyBorder="1" applyAlignment="1" applyProtection="1">
      <alignment horizontal="center" vertical="center" shrinkToFit="1"/>
    </xf>
    <xf numFmtId="0" fontId="2" fillId="6" borderId="16" xfId="0" applyFont="1" applyFill="1" applyBorder="1" applyAlignment="1" applyProtection="1">
      <alignment horizontal="center" vertical="center" shrinkToFit="1"/>
    </xf>
    <xf numFmtId="1" fontId="2" fillId="3" borderId="16" xfId="1" applyNumberFormat="1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3" borderId="16" xfId="4" applyFont="1" applyFill="1" applyBorder="1" applyAlignment="1" applyProtection="1">
      <alignment horizontal="center" vertical="center" shrinkToFit="1"/>
    </xf>
    <xf numFmtId="0" fontId="2" fillId="0" borderId="16" xfId="4" applyFont="1" applyFill="1" applyBorder="1" applyAlignment="1" applyProtection="1">
      <alignment horizontal="center" vertical="center" shrinkToFit="1"/>
      <protection locked="0"/>
    </xf>
    <xf numFmtId="0" fontId="2" fillId="4" borderId="16" xfId="4" applyFont="1" applyFill="1" applyBorder="1" applyAlignment="1" applyProtection="1">
      <alignment horizontal="center" vertical="center" shrinkToFit="1"/>
    </xf>
    <xf numFmtId="1" fontId="2" fillId="5" borderId="16" xfId="4" applyNumberFormat="1" applyFont="1" applyFill="1" applyBorder="1" applyAlignment="1" applyProtection="1">
      <alignment horizontal="center" vertical="center" shrinkToFit="1"/>
    </xf>
    <xf numFmtId="0" fontId="2" fillId="6" borderId="16" xfId="4" applyFont="1" applyFill="1" applyBorder="1" applyAlignment="1" applyProtection="1">
      <alignment horizontal="center" vertical="center" shrinkToFit="1"/>
    </xf>
    <xf numFmtId="0" fontId="2" fillId="7" borderId="16" xfId="1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 shrinkToFit="1"/>
    </xf>
    <xf numFmtId="0" fontId="2" fillId="6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9" xfId="2" applyFont="1" applyFill="1" applyBorder="1" applyAlignment="1" applyProtection="1">
      <alignment horizontal="center" vertical="center" shrinkToFit="1"/>
    </xf>
    <xf numFmtId="0" fontId="7" fillId="0" borderId="19" xfId="3" applyFont="1" applyFill="1" applyBorder="1" applyAlignment="1">
      <alignment horizontal="center" vertical="center" shrinkToFit="1"/>
    </xf>
    <xf numFmtId="0" fontId="2" fillId="7" borderId="19" xfId="1" applyFont="1" applyFill="1" applyBorder="1" applyAlignment="1" applyProtection="1">
      <alignment horizontal="center" vertical="center" shrinkToFit="1"/>
    </xf>
    <xf numFmtId="0" fontId="2" fillId="3" borderId="19" xfId="0" applyFont="1" applyFill="1" applyBorder="1" applyAlignment="1" applyProtection="1">
      <alignment horizontal="center" vertical="center" shrinkToFit="1"/>
    </xf>
    <xf numFmtId="0" fontId="2" fillId="4" borderId="19" xfId="0" applyFont="1" applyFill="1" applyBorder="1" applyAlignment="1" applyProtection="1">
      <alignment horizontal="center" vertical="center" shrinkToFit="1"/>
    </xf>
    <xf numFmtId="1" fontId="2" fillId="5" borderId="19" xfId="0" applyNumberFormat="1" applyFont="1" applyFill="1" applyBorder="1" applyAlignment="1" applyProtection="1">
      <alignment horizontal="center" vertical="center" shrinkToFit="1"/>
    </xf>
    <xf numFmtId="0" fontId="2" fillId="6" borderId="19" xfId="0" applyFont="1" applyFill="1" applyBorder="1" applyAlignment="1" applyProtection="1">
      <alignment horizontal="center" vertical="center" shrinkToFit="1"/>
    </xf>
    <xf numFmtId="1" fontId="2" fillId="6" borderId="19" xfId="0" applyNumberFormat="1" applyFont="1" applyFill="1" applyBorder="1" applyAlignment="1" applyProtection="1">
      <alignment horizontal="center" vertical="center" shrinkToFit="1"/>
    </xf>
    <xf numFmtId="2" fontId="2" fillId="7" borderId="19" xfId="1" applyNumberFormat="1" applyFont="1" applyFill="1" applyBorder="1" applyAlignment="1" applyProtection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8" borderId="20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vertical="center" shrinkToFit="1"/>
    </xf>
    <xf numFmtId="0" fontId="2" fillId="8" borderId="14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0" borderId="0" xfId="0" applyFont="1" applyBorder="1" applyAlignment="1"/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/>
  </cellXfs>
  <cellStyles count="5">
    <cellStyle name="Normal 2" xfId="1"/>
    <cellStyle name="Normal 4" xfId="3"/>
    <cellStyle name="ปกติ" xfId="0" builtinId="0"/>
    <cellStyle name="ปกติ 2" xfId="2"/>
    <cellStyle name="ปกติ 3" xfId="4"/>
  </cellStyles>
  <dxfs count="2"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89"/>
  <sheetViews>
    <sheetView tabSelected="1" zoomScale="70" zoomScaleNormal="70" workbookViewId="0">
      <selection activeCell="A4" sqref="A4:BA4"/>
    </sheetView>
  </sheetViews>
  <sheetFormatPr defaultRowHeight="27.75"/>
  <cols>
    <col min="1" max="1" width="3.625" style="1" customWidth="1"/>
    <col min="2" max="2" width="22.75" style="2" customWidth="1"/>
    <col min="3" max="4" width="6.125" style="1" customWidth="1"/>
    <col min="5" max="5" width="5.125" style="1" customWidth="1"/>
    <col min="6" max="7" width="3.25" style="1" customWidth="1"/>
    <col min="8" max="23" width="2" style="1" hidden="1" customWidth="1"/>
    <col min="24" max="37" width="4.875" style="1" customWidth="1"/>
    <col min="38" max="42" width="4.875" style="3" customWidth="1"/>
    <col min="43" max="46" width="4.875" style="1" customWidth="1"/>
    <col min="47" max="47" width="4.875" style="2" customWidth="1"/>
    <col min="48" max="51" width="4.875" style="1" customWidth="1"/>
    <col min="52" max="52" width="4.875" style="3" customWidth="1"/>
    <col min="53" max="53" width="4.875" style="2" customWidth="1"/>
    <col min="54" max="54" width="3" style="6" customWidth="1"/>
    <col min="55" max="55" width="8" style="6" customWidth="1"/>
    <col min="56" max="84" width="9" style="6"/>
    <col min="85" max="16384" width="9" style="7"/>
  </cols>
  <sheetData>
    <row r="1" spans="1:84">
      <c r="AZ1" s="4"/>
      <c r="BA1" s="5" t="s">
        <v>0</v>
      </c>
    </row>
    <row r="2" spans="1:84" s="10" customForma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s="10" customFormat="1">
      <c r="A3" s="8" t="s">
        <v>171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s="10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10" customFormat="1" ht="12.75" customHeight="1">
      <c r="AL5" s="11"/>
      <c r="AM5" s="11"/>
      <c r="AN5" s="11"/>
      <c r="AO5" s="11"/>
      <c r="AP5" s="11"/>
      <c r="AZ5" s="11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s="24" customFormat="1">
      <c r="A6" s="12"/>
      <c r="B6" s="13"/>
      <c r="C6" s="13"/>
      <c r="D6" s="14"/>
      <c r="E6" s="13" t="s">
        <v>2</v>
      </c>
      <c r="F6" s="13"/>
      <c r="G6" s="13" t="s">
        <v>3</v>
      </c>
      <c r="H6" s="15" t="s">
        <v>4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15" t="s">
        <v>5</v>
      </c>
      <c r="AM6" s="16"/>
      <c r="AN6" s="16"/>
      <c r="AO6" s="16"/>
      <c r="AP6" s="16"/>
      <c r="AQ6" s="17"/>
      <c r="AR6" s="18" t="s">
        <v>6</v>
      </c>
      <c r="AS6" s="19"/>
      <c r="AT6" s="20"/>
      <c r="AU6" s="13"/>
      <c r="AV6" s="13"/>
      <c r="AW6" s="13" t="s">
        <v>7</v>
      </c>
      <c r="AX6" s="13" t="s">
        <v>7</v>
      </c>
      <c r="AY6" s="13" t="s">
        <v>8</v>
      </c>
      <c r="AZ6" s="21" t="s">
        <v>9</v>
      </c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1:84" s="24" customFormat="1">
      <c r="A7" s="25" t="s">
        <v>10</v>
      </c>
      <c r="B7" s="26"/>
      <c r="C7" s="26" t="s">
        <v>11</v>
      </c>
      <c r="D7" s="23"/>
      <c r="E7" s="26" t="s">
        <v>12</v>
      </c>
      <c r="F7" s="26" t="s">
        <v>3</v>
      </c>
      <c r="G7" s="25" t="s">
        <v>13</v>
      </c>
      <c r="H7" s="27" t="s">
        <v>14</v>
      </c>
      <c r="I7" s="28"/>
      <c r="J7" s="27" t="s">
        <v>15</v>
      </c>
      <c r="K7" s="28"/>
      <c r="L7" s="27" t="s">
        <v>16</v>
      </c>
      <c r="M7" s="28"/>
      <c r="N7" s="27" t="s">
        <v>17</v>
      </c>
      <c r="O7" s="28"/>
      <c r="P7" s="27" t="s">
        <v>18</v>
      </c>
      <c r="Q7" s="28"/>
      <c r="R7" s="27" t="s">
        <v>19</v>
      </c>
      <c r="S7" s="28"/>
      <c r="T7" s="27" t="s">
        <v>20</v>
      </c>
      <c r="U7" s="28"/>
      <c r="V7" s="27" t="s">
        <v>21</v>
      </c>
      <c r="W7" s="28"/>
      <c r="X7" s="18" t="s">
        <v>22</v>
      </c>
      <c r="Y7" s="20"/>
      <c r="Z7" s="18" t="s">
        <v>23</v>
      </c>
      <c r="AA7" s="20"/>
      <c r="AB7" s="18" t="s">
        <v>24</v>
      </c>
      <c r="AC7" s="20"/>
      <c r="AD7" s="18" t="s">
        <v>25</v>
      </c>
      <c r="AE7" s="20"/>
      <c r="AF7" s="18" t="s">
        <v>26</v>
      </c>
      <c r="AG7" s="20"/>
      <c r="AH7" s="18" t="s">
        <v>27</v>
      </c>
      <c r="AI7" s="20"/>
      <c r="AJ7" s="18" t="s">
        <v>28</v>
      </c>
      <c r="AK7" s="20"/>
      <c r="AL7" s="29" t="s">
        <v>29</v>
      </c>
      <c r="AM7" s="30"/>
      <c r="AN7" s="31"/>
      <c r="AO7" s="15" t="s">
        <v>30</v>
      </c>
      <c r="AP7" s="16"/>
      <c r="AQ7" s="17"/>
      <c r="AR7" s="32"/>
      <c r="AS7" s="33"/>
      <c r="AT7" s="34"/>
      <c r="AU7" s="35" t="s">
        <v>31</v>
      </c>
      <c r="AV7" s="26" t="s">
        <v>7</v>
      </c>
      <c r="AW7" s="26" t="s">
        <v>32</v>
      </c>
      <c r="AX7" s="26" t="s">
        <v>33</v>
      </c>
      <c r="AY7" s="26" t="s">
        <v>34</v>
      </c>
      <c r="AZ7" s="36" t="s">
        <v>35</v>
      </c>
      <c r="BA7" s="35" t="s">
        <v>31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1:84" s="24" customFormat="1">
      <c r="A8" s="25" t="s">
        <v>36</v>
      </c>
      <c r="B8" s="26" t="s">
        <v>37</v>
      </c>
      <c r="C8" s="26" t="s">
        <v>38</v>
      </c>
      <c r="D8" s="23" t="s">
        <v>39</v>
      </c>
      <c r="E8" s="26" t="s">
        <v>40</v>
      </c>
      <c r="F8" s="26" t="s">
        <v>41</v>
      </c>
      <c r="G8" s="25" t="s">
        <v>42</v>
      </c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8"/>
      <c r="X8" s="32"/>
      <c r="Y8" s="34"/>
      <c r="Z8" s="32"/>
      <c r="AA8" s="34"/>
      <c r="AB8" s="32"/>
      <c r="AC8" s="34"/>
      <c r="AD8" s="32"/>
      <c r="AE8" s="34"/>
      <c r="AF8" s="32"/>
      <c r="AG8" s="34"/>
      <c r="AH8" s="32"/>
      <c r="AI8" s="34"/>
      <c r="AJ8" s="32"/>
      <c r="AK8" s="34"/>
      <c r="AL8" s="39" t="s">
        <v>43</v>
      </c>
      <c r="AM8" s="40" t="s">
        <v>7</v>
      </c>
      <c r="AN8" s="39" t="s">
        <v>28</v>
      </c>
      <c r="AO8" s="39" t="s">
        <v>43</v>
      </c>
      <c r="AP8" s="40" t="s">
        <v>7</v>
      </c>
      <c r="AQ8" s="41" t="s">
        <v>28</v>
      </c>
      <c r="AR8" s="41" t="s">
        <v>43</v>
      </c>
      <c r="AS8" s="23" t="s">
        <v>7</v>
      </c>
      <c r="AT8" s="41" t="s">
        <v>28</v>
      </c>
      <c r="AU8" s="26" t="s">
        <v>44</v>
      </c>
      <c r="AV8" s="26" t="s">
        <v>45</v>
      </c>
      <c r="AW8" s="26" t="s">
        <v>46</v>
      </c>
      <c r="AX8" s="26" t="s">
        <v>46</v>
      </c>
      <c r="AY8" s="26" t="s">
        <v>47</v>
      </c>
      <c r="AZ8" s="42" t="s">
        <v>48</v>
      </c>
      <c r="BA8" s="26" t="s">
        <v>49</v>
      </c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>
      <c r="A9" s="25"/>
      <c r="B9" s="26"/>
      <c r="C9" s="26"/>
      <c r="D9" s="23"/>
      <c r="E9" s="26" t="s">
        <v>50</v>
      </c>
      <c r="F9" s="26" t="s">
        <v>51</v>
      </c>
      <c r="G9" s="35" t="s">
        <v>52</v>
      </c>
      <c r="H9" s="43" t="s">
        <v>53</v>
      </c>
      <c r="I9" s="43" t="s">
        <v>54</v>
      </c>
      <c r="J9" s="43" t="s">
        <v>53</v>
      </c>
      <c r="K9" s="43" t="s">
        <v>54</v>
      </c>
      <c r="L9" s="43" t="s">
        <v>53</v>
      </c>
      <c r="M9" s="43" t="s">
        <v>54</v>
      </c>
      <c r="N9" s="43" t="s">
        <v>53</v>
      </c>
      <c r="O9" s="43" t="s">
        <v>54</v>
      </c>
      <c r="P9" s="43" t="s">
        <v>53</v>
      </c>
      <c r="Q9" s="43" t="s">
        <v>54</v>
      </c>
      <c r="R9" s="43" t="s">
        <v>53</v>
      </c>
      <c r="S9" s="43" t="s">
        <v>54</v>
      </c>
      <c r="T9" s="43" t="s">
        <v>53</v>
      </c>
      <c r="U9" s="43" t="s">
        <v>54</v>
      </c>
      <c r="V9" s="43" t="s">
        <v>53</v>
      </c>
      <c r="W9" s="43" t="s">
        <v>54</v>
      </c>
      <c r="X9" s="41" t="s">
        <v>53</v>
      </c>
      <c r="Y9" s="41" t="s">
        <v>54</v>
      </c>
      <c r="Z9" s="41" t="s">
        <v>53</v>
      </c>
      <c r="AA9" s="41" t="s">
        <v>54</v>
      </c>
      <c r="AB9" s="41" t="s">
        <v>53</v>
      </c>
      <c r="AC9" s="41" t="s">
        <v>54</v>
      </c>
      <c r="AD9" s="41" t="s">
        <v>53</v>
      </c>
      <c r="AE9" s="41" t="s">
        <v>54</v>
      </c>
      <c r="AF9" s="41" t="s">
        <v>53</v>
      </c>
      <c r="AG9" s="41" t="s">
        <v>54</v>
      </c>
      <c r="AH9" s="41" t="s">
        <v>53</v>
      </c>
      <c r="AI9" s="41" t="s">
        <v>54</v>
      </c>
      <c r="AJ9" s="41" t="s">
        <v>53</v>
      </c>
      <c r="AK9" s="41" t="s">
        <v>54</v>
      </c>
      <c r="AL9" s="44"/>
      <c r="AM9" s="40" t="s">
        <v>55</v>
      </c>
      <c r="AN9" s="44"/>
      <c r="AO9" s="44"/>
      <c r="AP9" s="40" t="s">
        <v>55</v>
      </c>
      <c r="AQ9" s="45"/>
      <c r="AR9" s="45"/>
      <c r="AS9" s="23" t="s">
        <v>55</v>
      </c>
      <c r="AT9" s="45"/>
      <c r="AU9" s="26"/>
      <c r="AV9" s="26" t="s">
        <v>56</v>
      </c>
      <c r="AW9" s="26" t="s">
        <v>34</v>
      </c>
      <c r="AX9" s="26" t="s">
        <v>34</v>
      </c>
      <c r="AY9" s="26" t="s">
        <v>57</v>
      </c>
      <c r="AZ9" s="42" t="s">
        <v>49</v>
      </c>
      <c r="BA9" s="26" t="s">
        <v>44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s="24" customFormat="1" ht="21" customHeight="1">
      <c r="A10" s="46" t="s">
        <v>58</v>
      </c>
      <c r="B10" s="47"/>
      <c r="C10" s="47"/>
      <c r="D10" s="48"/>
      <c r="E10" s="49" t="s">
        <v>59</v>
      </c>
      <c r="F10" s="49" t="s">
        <v>60</v>
      </c>
      <c r="G10" s="49" t="s">
        <v>61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 t="s">
        <v>62</v>
      </c>
      <c r="AM10" s="53" t="s">
        <v>63</v>
      </c>
      <c r="AN10" s="52" t="s">
        <v>64</v>
      </c>
      <c r="AO10" s="53" t="s">
        <v>65</v>
      </c>
      <c r="AP10" s="54" t="s">
        <v>66</v>
      </c>
      <c r="AQ10" s="46" t="s">
        <v>67</v>
      </c>
      <c r="AR10" s="49" t="s">
        <v>68</v>
      </c>
      <c r="AS10" s="46" t="s">
        <v>69</v>
      </c>
      <c r="AT10" s="46" t="s">
        <v>70</v>
      </c>
      <c r="AU10" s="49" t="s">
        <v>71</v>
      </c>
      <c r="AV10" s="49" t="s">
        <v>72</v>
      </c>
      <c r="AW10" s="49" t="s">
        <v>73</v>
      </c>
      <c r="AX10" s="49" t="s">
        <v>74</v>
      </c>
      <c r="AY10" s="49" t="s">
        <v>75</v>
      </c>
      <c r="AZ10" s="52" t="s">
        <v>76</v>
      </c>
      <c r="BA10" s="49" t="s">
        <v>77</v>
      </c>
      <c r="BB10" s="23" t="s">
        <v>78</v>
      </c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s="10" customFormat="1" ht="28.5" customHeight="1">
      <c r="A11" s="55">
        <v>1</v>
      </c>
      <c r="B11" s="56" t="s">
        <v>79</v>
      </c>
      <c r="C11" s="57" t="s">
        <v>80</v>
      </c>
      <c r="D11" s="56" t="s">
        <v>81</v>
      </c>
      <c r="E11" s="55">
        <v>65</v>
      </c>
      <c r="F11" s="55">
        <v>1</v>
      </c>
      <c r="G11" s="55" t="s">
        <v>82</v>
      </c>
      <c r="H11" s="58"/>
      <c r="I11" s="59">
        <f t="shared" ref="I11:I69" si="0">IF(H11=0,0,IF(H11&lt;10,1,IF(MOD(H11,30)&lt;10,ROUNDDOWN(H11/30,0),ROUNDUP(H11/30,0))))</f>
        <v>0</v>
      </c>
      <c r="J11" s="58"/>
      <c r="K11" s="59">
        <f t="shared" ref="K11:K69" si="1">IF(J11=0,0,IF(J11&lt;10,1,IF(MOD(J11,30)&lt;10,ROUNDDOWN(J11/30,0),ROUNDUP(J11/30,0))))</f>
        <v>0</v>
      </c>
      <c r="L11" s="58"/>
      <c r="M11" s="59">
        <f t="shared" ref="M11:M69" si="2">IF(L11=0,0,IF(L11&lt;10,1,IF(MOD(L11,40)&lt;10,ROUNDDOWN(L11/40,0),ROUNDUP(L11/40,0))))</f>
        <v>0</v>
      </c>
      <c r="N11" s="58"/>
      <c r="O11" s="59">
        <f t="shared" ref="O11:O69" si="3">IF(N11=0,0,IF(N11&lt;10,1,IF(MOD(N11,40)&lt;10,ROUNDDOWN(N11/40,0),ROUNDUP(N11/40,0))))</f>
        <v>0</v>
      </c>
      <c r="P11" s="58"/>
      <c r="Q11" s="59">
        <f t="shared" ref="Q11:Q69" si="4">IF(P11=0,0,IF(P11&lt;10,1,IF(MOD(P11,40)&lt;10,ROUNDDOWN(P11/40,0),ROUNDUP(P11/40,0))))</f>
        <v>0</v>
      </c>
      <c r="R11" s="58"/>
      <c r="S11" s="59">
        <f t="shared" ref="S11:S69" si="5">IF(R11=0,0,IF(R11&lt;10,1,IF(MOD(R11,40)&lt;10,ROUNDDOWN(R11/40,0),ROUNDUP(R11/40,0))))</f>
        <v>0</v>
      </c>
      <c r="T11" s="58"/>
      <c r="U11" s="59">
        <f t="shared" ref="U11:U69" si="6">IF(T11=0,0,IF(T11&lt;10,1,IF(MOD(T11,40)&lt;10,ROUNDDOWN(T11/40,0),ROUNDUP(T11/40,0))))</f>
        <v>0</v>
      </c>
      <c r="V11" s="58"/>
      <c r="W11" s="59">
        <f t="shared" ref="W11:W69" si="7">IF(V11=0,0,IF(V11&lt;10,1,IF(MOD(V11,40)&lt;10,ROUNDDOWN(V11/40,0),ROUNDUP(V11/40,0))))</f>
        <v>0</v>
      </c>
      <c r="X11" s="60">
        <v>598</v>
      </c>
      <c r="Y11" s="59">
        <f t="shared" ref="Y11:Y48" si="8">IF(X11=0,0,IF(X11&lt;10,1,IF(MOD(X11,40)&lt;10,ROUNDDOWN(X11/40,0),ROUNDUP(X11/40,0))))</f>
        <v>15</v>
      </c>
      <c r="Z11" s="60">
        <v>511</v>
      </c>
      <c r="AA11" s="59">
        <f t="shared" ref="AA11:AA48" si="9">IF(Z11=0,0,IF(Z11&lt;10,1,IF(MOD(Z11,40)&lt;10,ROUNDDOWN(Z11/40,0),ROUNDUP(Z11/40,0))))</f>
        <v>13</v>
      </c>
      <c r="AB11" s="60">
        <v>477</v>
      </c>
      <c r="AC11" s="59">
        <f t="shared" ref="AC11:AC48" si="10">IF(AB11=0,0,IF(AB11&lt;10,1,IF(MOD(AB11,40)&lt;10,ROUNDDOWN(AB11/40,0),ROUNDUP(AB11/40,0))))</f>
        <v>12</v>
      </c>
      <c r="AD11" s="60">
        <v>437</v>
      </c>
      <c r="AE11" s="59">
        <f t="shared" ref="AE11:AE48" si="11">IF(AD11=0,0,IF(AD11&lt;10,1,IF(MOD(AD11,40)&lt;10,ROUNDDOWN(AD11/40,0),ROUNDUP(AD11/40,0))))</f>
        <v>11</v>
      </c>
      <c r="AF11" s="60">
        <v>456</v>
      </c>
      <c r="AG11" s="59">
        <f t="shared" ref="AG11:AG48" si="12">IF(AF11=0,0,IF(AF11&lt;10,1,IF(MOD(AF11,40)&lt;10,ROUNDDOWN(AF11/40,0),ROUNDUP(AF11/40,0))))</f>
        <v>12</v>
      </c>
      <c r="AH11" s="60">
        <v>448</v>
      </c>
      <c r="AI11" s="59">
        <f t="shared" ref="AI11:AI48" si="13">IF(AH11=0,0,IF(AH11&lt;10,1,IF(MOD(AH11,40)&lt;10,ROUNDDOWN(AH11/40,0),ROUNDUP(AH11/40,0))))</f>
        <v>11</v>
      </c>
      <c r="AJ11" s="61">
        <f t="shared" ref="AJ11:AK48" si="14">H11+J11+L11+N11+P11+R11+T11+V11+X11+Z11+AB11+AD11+AF11+AH11</f>
        <v>2927</v>
      </c>
      <c r="AK11" s="62">
        <f t="shared" si="14"/>
        <v>74</v>
      </c>
      <c r="AL11" s="58">
        <v>5</v>
      </c>
      <c r="AM11" s="58">
        <v>101</v>
      </c>
      <c r="AN11" s="62">
        <f t="shared" ref="AN11:AN48" si="15">SUM(AL11)+AM11</f>
        <v>106</v>
      </c>
      <c r="AO11" s="63">
        <f t="shared" ref="AO11:AO28" si="16">IF(AJ11&lt;=0,0,IF(AJ11&lt;=359,1,IF(AJ11&lt;=719,2,IF(AJ11&lt;=1079,3,IF(AJ11&lt;=1679,4,IF(AJ11&lt;=1680,5,IF(AJ11&lt;=1680,1,5)))))))</f>
        <v>5</v>
      </c>
      <c r="AP11" s="64">
        <f t="shared" ref="AP11:AP28" si="17">ROUND(((((I11+K11)*30)+(H11+J11))/50+(((M11+O11+Q11+U11+W11+S11)*40)+(L11+N11+P11+R11+T11+V11))/50+(Y11+AA11+AC11+AE11+AG11+AI11)*2),0)</f>
        <v>148</v>
      </c>
      <c r="AQ11" s="62">
        <f t="shared" ref="AQ11:AQ48" si="18">SUM(AO11)+AP11</f>
        <v>153</v>
      </c>
      <c r="AR11" s="65">
        <f t="shared" ref="AR11:AR48" si="19">SUM(AL11)-AO11</f>
        <v>0</v>
      </c>
      <c r="AS11" s="65">
        <f t="shared" ref="AS11:AT48" si="20">SUM(AM11)-AP11</f>
        <v>-47</v>
      </c>
      <c r="AT11" s="65">
        <f t="shared" si="20"/>
        <v>-47</v>
      </c>
      <c r="AU11" s="66">
        <f t="shared" ref="AU11:AU42" si="21">SUM(AT11)/AQ11*100</f>
        <v>-30.718954248366014</v>
      </c>
      <c r="AV11" s="58">
        <v>2</v>
      </c>
      <c r="AW11" s="58">
        <v>2</v>
      </c>
      <c r="AX11" s="58"/>
      <c r="AY11" s="58">
        <v>3</v>
      </c>
      <c r="AZ11" s="67">
        <f t="shared" ref="AZ11:AZ42" si="22">SUM(AT11)-AV11-AW11+AX11+AY11</f>
        <v>-48</v>
      </c>
      <c r="BA11" s="66">
        <f t="shared" ref="BA11:BA70" si="23">SUM(AZ11)/AQ11*100</f>
        <v>-31.372549019607842</v>
      </c>
      <c r="BB11" s="9" t="s">
        <v>83</v>
      </c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84" s="10" customFormat="1" ht="28.5" customHeight="1">
      <c r="A12" s="68">
        <v>2</v>
      </c>
      <c r="B12" s="69" t="s">
        <v>84</v>
      </c>
      <c r="C12" s="70" t="s">
        <v>85</v>
      </c>
      <c r="D12" s="69" t="s">
        <v>81</v>
      </c>
      <c r="E12" s="68">
        <v>125</v>
      </c>
      <c r="F12" s="71">
        <v>1</v>
      </c>
      <c r="G12" s="71" t="s">
        <v>82</v>
      </c>
      <c r="H12" s="72"/>
      <c r="I12" s="73">
        <f t="shared" si="0"/>
        <v>0</v>
      </c>
      <c r="J12" s="72"/>
      <c r="K12" s="73">
        <f t="shared" si="1"/>
        <v>0</v>
      </c>
      <c r="L12" s="72"/>
      <c r="M12" s="73">
        <f t="shared" si="2"/>
        <v>0</v>
      </c>
      <c r="N12" s="72"/>
      <c r="O12" s="73">
        <f t="shared" si="3"/>
        <v>0</v>
      </c>
      <c r="P12" s="72"/>
      <c r="Q12" s="73">
        <f t="shared" si="4"/>
        <v>0</v>
      </c>
      <c r="R12" s="72"/>
      <c r="S12" s="73">
        <f t="shared" si="5"/>
        <v>0</v>
      </c>
      <c r="T12" s="72"/>
      <c r="U12" s="73">
        <f t="shared" si="6"/>
        <v>0</v>
      </c>
      <c r="V12" s="72"/>
      <c r="W12" s="73">
        <f t="shared" si="7"/>
        <v>0</v>
      </c>
      <c r="X12" s="74">
        <v>115</v>
      </c>
      <c r="Y12" s="73">
        <f t="shared" si="8"/>
        <v>3</v>
      </c>
      <c r="Z12" s="74">
        <v>122</v>
      </c>
      <c r="AA12" s="73">
        <f t="shared" si="9"/>
        <v>3</v>
      </c>
      <c r="AB12" s="74">
        <v>92</v>
      </c>
      <c r="AC12" s="73">
        <f t="shared" si="10"/>
        <v>3</v>
      </c>
      <c r="AD12" s="74">
        <v>153</v>
      </c>
      <c r="AE12" s="73">
        <f t="shared" si="11"/>
        <v>4</v>
      </c>
      <c r="AF12" s="74">
        <v>236</v>
      </c>
      <c r="AG12" s="73">
        <f t="shared" si="12"/>
        <v>6</v>
      </c>
      <c r="AH12" s="74">
        <v>176</v>
      </c>
      <c r="AI12" s="73">
        <f t="shared" si="13"/>
        <v>5</v>
      </c>
      <c r="AJ12" s="75">
        <f t="shared" si="14"/>
        <v>894</v>
      </c>
      <c r="AK12" s="76">
        <f t="shared" si="14"/>
        <v>24</v>
      </c>
      <c r="AL12" s="72">
        <v>3</v>
      </c>
      <c r="AM12" s="72">
        <v>32</v>
      </c>
      <c r="AN12" s="76">
        <f t="shared" si="15"/>
        <v>35</v>
      </c>
      <c r="AO12" s="77">
        <f t="shared" si="16"/>
        <v>3</v>
      </c>
      <c r="AP12" s="78">
        <f t="shared" si="17"/>
        <v>48</v>
      </c>
      <c r="AQ12" s="76">
        <f t="shared" si="18"/>
        <v>51</v>
      </c>
      <c r="AR12" s="79">
        <f t="shared" si="19"/>
        <v>0</v>
      </c>
      <c r="AS12" s="79">
        <f t="shared" si="20"/>
        <v>-16</v>
      </c>
      <c r="AT12" s="79">
        <f t="shared" si="20"/>
        <v>-16</v>
      </c>
      <c r="AU12" s="80">
        <f t="shared" si="21"/>
        <v>-31.372549019607842</v>
      </c>
      <c r="AV12" s="72"/>
      <c r="AW12" s="72"/>
      <c r="AX12" s="72"/>
      <c r="AY12" s="72">
        <v>3</v>
      </c>
      <c r="AZ12" s="81">
        <f t="shared" si="22"/>
        <v>-13</v>
      </c>
      <c r="BA12" s="80">
        <f t="shared" si="23"/>
        <v>-25.490196078431371</v>
      </c>
      <c r="BB12" s="9" t="s">
        <v>26</v>
      </c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s="10" customFormat="1" ht="28.5" customHeight="1">
      <c r="A13" s="68">
        <v>3</v>
      </c>
      <c r="B13" s="69" t="s">
        <v>86</v>
      </c>
      <c r="C13" s="70" t="s">
        <v>87</v>
      </c>
      <c r="D13" s="69" t="s">
        <v>81</v>
      </c>
      <c r="E13" s="68">
        <v>50</v>
      </c>
      <c r="F13" s="68">
        <v>4</v>
      </c>
      <c r="G13" s="68" t="s">
        <v>88</v>
      </c>
      <c r="H13" s="82"/>
      <c r="I13" s="73">
        <f t="shared" si="0"/>
        <v>0</v>
      </c>
      <c r="J13" s="82"/>
      <c r="K13" s="73">
        <f t="shared" si="1"/>
        <v>0</v>
      </c>
      <c r="L13" s="82"/>
      <c r="M13" s="73">
        <f t="shared" si="2"/>
        <v>0</v>
      </c>
      <c r="N13" s="82"/>
      <c r="O13" s="73">
        <f t="shared" si="3"/>
        <v>0</v>
      </c>
      <c r="P13" s="82"/>
      <c r="Q13" s="73">
        <f t="shared" si="4"/>
        <v>0</v>
      </c>
      <c r="R13" s="82"/>
      <c r="S13" s="73">
        <f t="shared" si="5"/>
        <v>0</v>
      </c>
      <c r="T13" s="82"/>
      <c r="U13" s="73">
        <f t="shared" si="6"/>
        <v>0</v>
      </c>
      <c r="V13" s="82"/>
      <c r="W13" s="73">
        <f t="shared" si="7"/>
        <v>0</v>
      </c>
      <c r="X13" s="74">
        <v>326</v>
      </c>
      <c r="Y13" s="73">
        <f t="shared" si="8"/>
        <v>8</v>
      </c>
      <c r="Z13" s="74">
        <v>354</v>
      </c>
      <c r="AA13" s="73">
        <f t="shared" si="9"/>
        <v>9</v>
      </c>
      <c r="AB13" s="74">
        <v>309</v>
      </c>
      <c r="AC13" s="73">
        <f t="shared" si="10"/>
        <v>8</v>
      </c>
      <c r="AD13" s="74">
        <v>432</v>
      </c>
      <c r="AE13" s="73">
        <f t="shared" si="11"/>
        <v>11</v>
      </c>
      <c r="AF13" s="74">
        <v>443</v>
      </c>
      <c r="AG13" s="73">
        <f t="shared" si="12"/>
        <v>11</v>
      </c>
      <c r="AH13" s="74">
        <v>442</v>
      </c>
      <c r="AI13" s="73">
        <f t="shared" si="13"/>
        <v>11</v>
      </c>
      <c r="AJ13" s="75">
        <f t="shared" si="14"/>
        <v>2306</v>
      </c>
      <c r="AK13" s="81">
        <f t="shared" si="14"/>
        <v>58</v>
      </c>
      <c r="AL13" s="82">
        <v>5</v>
      </c>
      <c r="AM13" s="82">
        <v>88</v>
      </c>
      <c r="AN13" s="81">
        <f t="shared" si="15"/>
        <v>93</v>
      </c>
      <c r="AO13" s="83">
        <f t="shared" si="16"/>
        <v>5</v>
      </c>
      <c r="AP13" s="84">
        <f t="shared" si="17"/>
        <v>116</v>
      </c>
      <c r="AQ13" s="81">
        <f t="shared" si="18"/>
        <v>121</v>
      </c>
      <c r="AR13" s="85">
        <f t="shared" si="19"/>
        <v>0</v>
      </c>
      <c r="AS13" s="85">
        <f t="shared" si="20"/>
        <v>-28</v>
      </c>
      <c r="AT13" s="85">
        <f t="shared" si="20"/>
        <v>-28</v>
      </c>
      <c r="AU13" s="80">
        <f t="shared" si="21"/>
        <v>-23.140495867768596</v>
      </c>
      <c r="AV13" s="82">
        <v>1</v>
      </c>
      <c r="AW13" s="82"/>
      <c r="AX13" s="82"/>
      <c r="AY13" s="82">
        <v>3</v>
      </c>
      <c r="AZ13" s="81">
        <f t="shared" si="22"/>
        <v>-26</v>
      </c>
      <c r="BA13" s="80">
        <f t="shared" si="23"/>
        <v>-21.487603305785125</v>
      </c>
      <c r="BB13" s="9" t="s">
        <v>27</v>
      </c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s="10" customFormat="1" ht="28.5" customHeight="1">
      <c r="A14" s="68">
        <v>4</v>
      </c>
      <c r="B14" s="69" t="s">
        <v>89</v>
      </c>
      <c r="C14" s="70" t="s">
        <v>90</v>
      </c>
      <c r="D14" s="69" t="s">
        <v>81</v>
      </c>
      <c r="E14" s="71">
        <v>35</v>
      </c>
      <c r="F14" s="71">
        <v>1</v>
      </c>
      <c r="G14" s="71" t="s">
        <v>88</v>
      </c>
      <c r="H14" s="82"/>
      <c r="I14" s="73">
        <f t="shared" si="0"/>
        <v>0</v>
      </c>
      <c r="J14" s="82"/>
      <c r="K14" s="73">
        <f t="shared" si="1"/>
        <v>0</v>
      </c>
      <c r="L14" s="82"/>
      <c r="M14" s="73">
        <f t="shared" si="2"/>
        <v>0</v>
      </c>
      <c r="N14" s="82"/>
      <c r="O14" s="73">
        <f t="shared" si="3"/>
        <v>0</v>
      </c>
      <c r="P14" s="82"/>
      <c r="Q14" s="73">
        <f t="shared" si="4"/>
        <v>0</v>
      </c>
      <c r="R14" s="82"/>
      <c r="S14" s="73">
        <f t="shared" si="5"/>
        <v>0</v>
      </c>
      <c r="T14" s="82"/>
      <c r="U14" s="73">
        <f t="shared" si="6"/>
        <v>0</v>
      </c>
      <c r="V14" s="82"/>
      <c r="W14" s="73">
        <f t="shared" si="7"/>
        <v>0</v>
      </c>
      <c r="X14" s="74">
        <v>403</v>
      </c>
      <c r="Y14" s="73">
        <f t="shared" si="8"/>
        <v>10</v>
      </c>
      <c r="Z14" s="74">
        <v>364</v>
      </c>
      <c r="AA14" s="73">
        <f t="shared" si="9"/>
        <v>9</v>
      </c>
      <c r="AB14" s="74">
        <v>411</v>
      </c>
      <c r="AC14" s="73">
        <f t="shared" si="10"/>
        <v>11</v>
      </c>
      <c r="AD14" s="74">
        <v>392</v>
      </c>
      <c r="AE14" s="73">
        <f t="shared" si="11"/>
        <v>10</v>
      </c>
      <c r="AF14" s="74">
        <v>375</v>
      </c>
      <c r="AG14" s="73">
        <f t="shared" si="12"/>
        <v>10</v>
      </c>
      <c r="AH14" s="74">
        <v>460</v>
      </c>
      <c r="AI14" s="73">
        <f t="shared" si="13"/>
        <v>12</v>
      </c>
      <c r="AJ14" s="75">
        <f t="shared" si="14"/>
        <v>2405</v>
      </c>
      <c r="AK14" s="81">
        <f t="shared" si="14"/>
        <v>62</v>
      </c>
      <c r="AL14" s="82">
        <v>5</v>
      </c>
      <c r="AM14" s="82">
        <v>100</v>
      </c>
      <c r="AN14" s="81">
        <f t="shared" si="15"/>
        <v>105</v>
      </c>
      <c r="AO14" s="83">
        <f t="shared" si="16"/>
        <v>5</v>
      </c>
      <c r="AP14" s="84">
        <f t="shared" si="17"/>
        <v>124</v>
      </c>
      <c r="AQ14" s="81">
        <f t="shared" si="18"/>
        <v>129</v>
      </c>
      <c r="AR14" s="85">
        <f t="shared" si="19"/>
        <v>0</v>
      </c>
      <c r="AS14" s="85">
        <f t="shared" si="20"/>
        <v>-24</v>
      </c>
      <c r="AT14" s="85">
        <f t="shared" si="20"/>
        <v>-24</v>
      </c>
      <c r="AU14" s="80">
        <f t="shared" si="21"/>
        <v>-18.604651162790699</v>
      </c>
      <c r="AV14" s="82">
        <v>3</v>
      </c>
      <c r="AW14" s="82"/>
      <c r="AX14" s="82"/>
      <c r="AY14" s="82">
        <v>2</v>
      </c>
      <c r="AZ14" s="81">
        <f t="shared" si="22"/>
        <v>-25</v>
      </c>
      <c r="BA14" s="80">
        <f t="shared" si="23"/>
        <v>-19.379844961240313</v>
      </c>
      <c r="BB14" s="9" t="s">
        <v>27</v>
      </c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spans="1:84" s="10" customFormat="1" ht="28.5" customHeight="1">
      <c r="A15" s="68">
        <v>5</v>
      </c>
      <c r="B15" s="69" t="s">
        <v>91</v>
      </c>
      <c r="C15" s="70" t="s">
        <v>92</v>
      </c>
      <c r="D15" s="69" t="s">
        <v>93</v>
      </c>
      <c r="E15" s="71">
        <v>100</v>
      </c>
      <c r="F15" s="71">
        <v>2</v>
      </c>
      <c r="G15" s="71" t="s">
        <v>88</v>
      </c>
      <c r="H15" s="72"/>
      <c r="I15" s="73">
        <f t="shared" si="0"/>
        <v>0</v>
      </c>
      <c r="J15" s="72"/>
      <c r="K15" s="73">
        <f t="shared" si="1"/>
        <v>0</v>
      </c>
      <c r="L15" s="72"/>
      <c r="M15" s="73">
        <f t="shared" si="2"/>
        <v>0</v>
      </c>
      <c r="N15" s="72"/>
      <c r="O15" s="73">
        <f t="shared" si="3"/>
        <v>0</v>
      </c>
      <c r="P15" s="72"/>
      <c r="Q15" s="73">
        <f t="shared" si="4"/>
        <v>0</v>
      </c>
      <c r="R15" s="72"/>
      <c r="S15" s="73">
        <f t="shared" si="5"/>
        <v>0</v>
      </c>
      <c r="T15" s="72"/>
      <c r="U15" s="73">
        <f t="shared" si="6"/>
        <v>0</v>
      </c>
      <c r="V15" s="72"/>
      <c r="W15" s="73">
        <f t="shared" si="7"/>
        <v>0</v>
      </c>
      <c r="X15" s="74">
        <v>601</v>
      </c>
      <c r="Y15" s="73">
        <f t="shared" si="8"/>
        <v>15</v>
      </c>
      <c r="Z15" s="74">
        <v>620</v>
      </c>
      <c r="AA15" s="73">
        <f t="shared" si="9"/>
        <v>16</v>
      </c>
      <c r="AB15" s="74">
        <v>619</v>
      </c>
      <c r="AC15" s="73">
        <f t="shared" si="10"/>
        <v>16</v>
      </c>
      <c r="AD15" s="74">
        <v>587</v>
      </c>
      <c r="AE15" s="73">
        <f t="shared" si="11"/>
        <v>15</v>
      </c>
      <c r="AF15" s="74">
        <v>629</v>
      </c>
      <c r="AG15" s="73">
        <f t="shared" si="12"/>
        <v>16</v>
      </c>
      <c r="AH15" s="74">
        <v>636</v>
      </c>
      <c r="AI15" s="73">
        <f t="shared" si="13"/>
        <v>16</v>
      </c>
      <c r="AJ15" s="75">
        <f t="shared" si="14"/>
        <v>3692</v>
      </c>
      <c r="AK15" s="76">
        <f t="shared" si="14"/>
        <v>94</v>
      </c>
      <c r="AL15" s="72">
        <v>5</v>
      </c>
      <c r="AM15" s="72">
        <v>160</v>
      </c>
      <c r="AN15" s="76">
        <f t="shared" si="15"/>
        <v>165</v>
      </c>
      <c r="AO15" s="77">
        <f t="shared" si="16"/>
        <v>5</v>
      </c>
      <c r="AP15" s="78">
        <f t="shared" si="17"/>
        <v>188</v>
      </c>
      <c r="AQ15" s="76">
        <f t="shared" si="18"/>
        <v>193</v>
      </c>
      <c r="AR15" s="79">
        <f t="shared" si="19"/>
        <v>0</v>
      </c>
      <c r="AS15" s="79">
        <f t="shared" si="20"/>
        <v>-28</v>
      </c>
      <c r="AT15" s="79">
        <f t="shared" si="20"/>
        <v>-28</v>
      </c>
      <c r="AU15" s="80">
        <f t="shared" si="21"/>
        <v>-14.507772020725387</v>
      </c>
      <c r="AV15" s="72">
        <v>9</v>
      </c>
      <c r="AW15" s="72">
        <v>5</v>
      </c>
      <c r="AX15" s="72">
        <v>3</v>
      </c>
      <c r="AY15" s="72">
        <v>8</v>
      </c>
      <c r="AZ15" s="81">
        <f t="shared" si="22"/>
        <v>-31</v>
      </c>
      <c r="BA15" s="80">
        <f t="shared" si="23"/>
        <v>-16.062176165803109</v>
      </c>
      <c r="BB15" s="9" t="s">
        <v>83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spans="1:84" s="10" customFormat="1" ht="28.5" customHeight="1">
      <c r="A16" s="68">
        <v>6</v>
      </c>
      <c r="B16" s="69" t="s">
        <v>94</v>
      </c>
      <c r="C16" s="70" t="s">
        <v>95</v>
      </c>
      <c r="D16" s="69" t="s">
        <v>81</v>
      </c>
      <c r="E16" s="68">
        <v>60</v>
      </c>
      <c r="F16" s="68">
        <v>1</v>
      </c>
      <c r="G16" s="68" t="s">
        <v>88</v>
      </c>
      <c r="H16" s="82"/>
      <c r="I16" s="73">
        <f t="shared" si="0"/>
        <v>0</v>
      </c>
      <c r="J16" s="82"/>
      <c r="K16" s="73">
        <f t="shared" si="1"/>
        <v>0</v>
      </c>
      <c r="L16" s="82"/>
      <c r="M16" s="73">
        <f t="shared" si="2"/>
        <v>0</v>
      </c>
      <c r="N16" s="82"/>
      <c r="O16" s="73">
        <f t="shared" si="3"/>
        <v>0</v>
      </c>
      <c r="P16" s="82"/>
      <c r="Q16" s="73">
        <f t="shared" si="4"/>
        <v>0</v>
      </c>
      <c r="R16" s="82"/>
      <c r="S16" s="73">
        <f t="shared" si="5"/>
        <v>0</v>
      </c>
      <c r="T16" s="82"/>
      <c r="U16" s="73">
        <f t="shared" si="6"/>
        <v>0</v>
      </c>
      <c r="V16" s="82"/>
      <c r="W16" s="73">
        <f t="shared" si="7"/>
        <v>0</v>
      </c>
      <c r="X16" s="74">
        <v>119</v>
      </c>
      <c r="Y16" s="73">
        <f t="shared" si="8"/>
        <v>3</v>
      </c>
      <c r="Z16" s="74">
        <v>176</v>
      </c>
      <c r="AA16" s="73">
        <f t="shared" si="9"/>
        <v>5</v>
      </c>
      <c r="AB16" s="74">
        <v>222</v>
      </c>
      <c r="AC16" s="73">
        <f t="shared" si="10"/>
        <v>6</v>
      </c>
      <c r="AD16" s="74">
        <v>172</v>
      </c>
      <c r="AE16" s="73">
        <f t="shared" si="11"/>
        <v>5</v>
      </c>
      <c r="AF16" s="74">
        <v>223</v>
      </c>
      <c r="AG16" s="73">
        <f t="shared" si="12"/>
        <v>6</v>
      </c>
      <c r="AH16" s="74">
        <v>254</v>
      </c>
      <c r="AI16" s="73">
        <f t="shared" si="13"/>
        <v>7</v>
      </c>
      <c r="AJ16" s="75">
        <f t="shared" si="14"/>
        <v>1166</v>
      </c>
      <c r="AK16" s="81">
        <f t="shared" si="14"/>
        <v>32</v>
      </c>
      <c r="AL16" s="82">
        <v>3</v>
      </c>
      <c r="AM16" s="82">
        <v>53</v>
      </c>
      <c r="AN16" s="81">
        <f t="shared" si="15"/>
        <v>56</v>
      </c>
      <c r="AO16" s="83">
        <f t="shared" si="16"/>
        <v>4</v>
      </c>
      <c r="AP16" s="84">
        <f t="shared" si="17"/>
        <v>64</v>
      </c>
      <c r="AQ16" s="81">
        <f t="shared" si="18"/>
        <v>68</v>
      </c>
      <c r="AR16" s="85">
        <f t="shared" si="19"/>
        <v>-1</v>
      </c>
      <c r="AS16" s="85">
        <f t="shared" si="20"/>
        <v>-11</v>
      </c>
      <c r="AT16" s="85">
        <f t="shared" si="20"/>
        <v>-12</v>
      </c>
      <c r="AU16" s="80">
        <f t="shared" si="21"/>
        <v>-17.647058823529413</v>
      </c>
      <c r="AV16" s="82"/>
      <c r="AW16" s="82"/>
      <c r="AX16" s="82"/>
      <c r="AY16" s="82">
        <v>2</v>
      </c>
      <c r="AZ16" s="81">
        <f t="shared" si="22"/>
        <v>-10</v>
      </c>
      <c r="BA16" s="80">
        <f t="shared" si="23"/>
        <v>-14.705882352941178</v>
      </c>
      <c r="BB16" s="9" t="s">
        <v>26</v>
      </c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spans="1:84" s="10" customFormat="1" ht="28.5" customHeight="1">
      <c r="A17" s="68">
        <v>7</v>
      </c>
      <c r="B17" s="69" t="s">
        <v>96</v>
      </c>
      <c r="C17" s="70" t="s">
        <v>97</v>
      </c>
      <c r="D17" s="69" t="s">
        <v>81</v>
      </c>
      <c r="E17" s="68">
        <v>60</v>
      </c>
      <c r="F17" s="71">
        <v>4</v>
      </c>
      <c r="G17" s="71" t="s">
        <v>88</v>
      </c>
      <c r="H17" s="72"/>
      <c r="I17" s="73">
        <f t="shared" si="0"/>
        <v>0</v>
      </c>
      <c r="J17" s="72"/>
      <c r="K17" s="73">
        <f t="shared" si="1"/>
        <v>0</v>
      </c>
      <c r="L17" s="72"/>
      <c r="M17" s="73">
        <f t="shared" si="2"/>
        <v>0</v>
      </c>
      <c r="N17" s="72"/>
      <c r="O17" s="73">
        <f t="shared" si="3"/>
        <v>0</v>
      </c>
      <c r="P17" s="72"/>
      <c r="Q17" s="73">
        <f t="shared" si="4"/>
        <v>0</v>
      </c>
      <c r="R17" s="72"/>
      <c r="S17" s="73">
        <f t="shared" si="5"/>
        <v>0</v>
      </c>
      <c r="T17" s="72"/>
      <c r="U17" s="73">
        <f t="shared" si="6"/>
        <v>0</v>
      </c>
      <c r="V17" s="72"/>
      <c r="W17" s="73">
        <f t="shared" si="7"/>
        <v>0</v>
      </c>
      <c r="X17" s="74">
        <v>69</v>
      </c>
      <c r="Y17" s="73">
        <f t="shared" si="8"/>
        <v>2</v>
      </c>
      <c r="Z17" s="74">
        <v>107</v>
      </c>
      <c r="AA17" s="73">
        <f t="shared" si="9"/>
        <v>3</v>
      </c>
      <c r="AB17" s="74">
        <v>64</v>
      </c>
      <c r="AC17" s="73">
        <f t="shared" si="10"/>
        <v>2</v>
      </c>
      <c r="AD17" s="74">
        <v>55</v>
      </c>
      <c r="AE17" s="73">
        <f t="shared" si="11"/>
        <v>2</v>
      </c>
      <c r="AF17" s="74">
        <v>83</v>
      </c>
      <c r="AG17" s="73">
        <f t="shared" si="12"/>
        <v>2</v>
      </c>
      <c r="AH17" s="74">
        <v>63</v>
      </c>
      <c r="AI17" s="73">
        <f t="shared" si="13"/>
        <v>2</v>
      </c>
      <c r="AJ17" s="75">
        <f t="shared" si="14"/>
        <v>441</v>
      </c>
      <c r="AK17" s="76">
        <f t="shared" si="14"/>
        <v>13</v>
      </c>
      <c r="AL17" s="72">
        <v>2</v>
      </c>
      <c r="AM17" s="72">
        <v>20</v>
      </c>
      <c r="AN17" s="76">
        <f t="shared" si="15"/>
        <v>22</v>
      </c>
      <c r="AO17" s="77">
        <f t="shared" si="16"/>
        <v>2</v>
      </c>
      <c r="AP17" s="78">
        <f t="shared" si="17"/>
        <v>26</v>
      </c>
      <c r="AQ17" s="76">
        <f t="shared" si="18"/>
        <v>28</v>
      </c>
      <c r="AR17" s="79">
        <f t="shared" si="19"/>
        <v>0</v>
      </c>
      <c r="AS17" s="79">
        <f t="shared" si="20"/>
        <v>-6</v>
      </c>
      <c r="AT17" s="79">
        <f t="shared" si="20"/>
        <v>-6</v>
      </c>
      <c r="AU17" s="80">
        <f t="shared" si="21"/>
        <v>-21.428571428571427</v>
      </c>
      <c r="AV17" s="72"/>
      <c r="AW17" s="72"/>
      <c r="AX17" s="72"/>
      <c r="AY17" s="72">
        <v>2</v>
      </c>
      <c r="AZ17" s="81">
        <f t="shared" si="22"/>
        <v>-4</v>
      </c>
      <c r="BA17" s="80">
        <f t="shared" si="23"/>
        <v>-14.285714285714285</v>
      </c>
      <c r="BB17" s="9" t="s">
        <v>25</v>
      </c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1:84" s="10" customFormat="1" ht="28.5" customHeight="1">
      <c r="A18" s="68">
        <v>8</v>
      </c>
      <c r="B18" s="69" t="s">
        <v>98</v>
      </c>
      <c r="C18" s="70" t="s">
        <v>99</v>
      </c>
      <c r="D18" s="69" t="s">
        <v>81</v>
      </c>
      <c r="E18" s="68">
        <v>100</v>
      </c>
      <c r="F18" s="68">
        <v>4</v>
      </c>
      <c r="G18" s="68" t="s">
        <v>88</v>
      </c>
      <c r="H18" s="72"/>
      <c r="I18" s="73">
        <f t="shared" si="0"/>
        <v>0</v>
      </c>
      <c r="J18" s="72"/>
      <c r="K18" s="73">
        <f t="shared" si="1"/>
        <v>0</v>
      </c>
      <c r="L18" s="72"/>
      <c r="M18" s="73">
        <f t="shared" si="2"/>
        <v>0</v>
      </c>
      <c r="N18" s="72"/>
      <c r="O18" s="73">
        <f t="shared" si="3"/>
        <v>0</v>
      </c>
      <c r="P18" s="72"/>
      <c r="Q18" s="73">
        <f t="shared" si="4"/>
        <v>0</v>
      </c>
      <c r="R18" s="72"/>
      <c r="S18" s="73">
        <f t="shared" si="5"/>
        <v>0</v>
      </c>
      <c r="T18" s="72"/>
      <c r="U18" s="73">
        <f t="shared" si="6"/>
        <v>0</v>
      </c>
      <c r="V18" s="72"/>
      <c r="W18" s="73">
        <f t="shared" si="7"/>
        <v>0</v>
      </c>
      <c r="X18" s="74">
        <v>198</v>
      </c>
      <c r="Y18" s="73">
        <f t="shared" si="8"/>
        <v>5</v>
      </c>
      <c r="Z18" s="74">
        <v>184</v>
      </c>
      <c r="AA18" s="73">
        <f t="shared" si="9"/>
        <v>5</v>
      </c>
      <c r="AB18" s="74">
        <v>201</v>
      </c>
      <c r="AC18" s="73">
        <f t="shared" si="10"/>
        <v>5</v>
      </c>
      <c r="AD18" s="74">
        <v>224</v>
      </c>
      <c r="AE18" s="73">
        <f t="shared" si="11"/>
        <v>6</v>
      </c>
      <c r="AF18" s="74">
        <v>256</v>
      </c>
      <c r="AG18" s="73">
        <f t="shared" si="12"/>
        <v>7</v>
      </c>
      <c r="AH18" s="74">
        <v>239</v>
      </c>
      <c r="AI18" s="73">
        <f t="shared" si="13"/>
        <v>6</v>
      </c>
      <c r="AJ18" s="75">
        <f t="shared" si="14"/>
        <v>1302</v>
      </c>
      <c r="AK18" s="76">
        <f t="shared" si="14"/>
        <v>34</v>
      </c>
      <c r="AL18" s="72">
        <v>4</v>
      </c>
      <c r="AM18" s="72">
        <v>55</v>
      </c>
      <c r="AN18" s="76">
        <f t="shared" si="15"/>
        <v>59</v>
      </c>
      <c r="AO18" s="77">
        <f t="shared" si="16"/>
        <v>4</v>
      </c>
      <c r="AP18" s="78">
        <f t="shared" si="17"/>
        <v>68</v>
      </c>
      <c r="AQ18" s="86">
        <f t="shared" si="18"/>
        <v>72</v>
      </c>
      <c r="AR18" s="79">
        <f t="shared" si="19"/>
        <v>0</v>
      </c>
      <c r="AS18" s="79">
        <f t="shared" si="20"/>
        <v>-13</v>
      </c>
      <c r="AT18" s="79">
        <f t="shared" si="20"/>
        <v>-13</v>
      </c>
      <c r="AU18" s="80">
        <f t="shared" si="21"/>
        <v>-18.055555555555554</v>
      </c>
      <c r="AV18" s="72">
        <v>1</v>
      </c>
      <c r="AW18" s="72"/>
      <c r="AX18" s="72">
        <v>1</v>
      </c>
      <c r="AY18" s="72">
        <v>3</v>
      </c>
      <c r="AZ18" s="81">
        <f t="shared" si="22"/>
        <v>-10</v>
      </c>
      <c r="BA18" s="80">
        <f t="shared" si="23"/>
        <v>-13.888888888888889</v>
      </c>
      <c r="BB18" s="9" t="s">
        <v>26</v>
      </c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spans="1:84" s="10" customFormat="1" ht="28.5" customHeight="1">
      <c r="A19" s="68">
        <v>9</v>
      </c>
      <c r="B19" s="69" t="s">
        <v>100</v>
      </c>
      <c r="C19" s="70" t="s">
        <v>101</v>
      </c>
      <c r="D19" s="69" t="s">
        <v>93</v>
      </c>
      <c r="E19" s="71">
        <v>98</v>
      </c>
      <c r="F19" s="71">
        <v>1</v>
      </c>
      <c r="G19" s="71" t="s">
        <v>88</v>
      </c>
      <c r="H19" s="72"/>
      <c r="I19" s="73">
        <f t="shared" si="0"/>
        <v>0</v>
      </c>
      <c r="J19" s="72"/>
      <c r="K19" s="73">
        <f t="shared" si="1"/>
        <v>0</v>
      </c>
      <c r="L19" s="72"/>
      <c r="M19" s="73">
        <f t="shared" si="2"/>
        <v>0</v>
      </c>
      <c r="N19" s="72"/>
      <c r="O19" s="73">
        <f t="shared" si="3"/>
        <v>0</v>
      </c>
      <c r="P19" s="72"/>
      <c r="Q19" s="73">
        <f t="shared" si="4"/>
        <v>0</v>
      </c>
      <c r="R19" s="72"/>
      <c r="S19" s="73">
        <f t="shared" si="5"/>
        <v>0</v>
      </c>
      <c r="T19" s="72"/>
      <c r="U19" s="73">
        <f t="shared" si="6"/>
        <v>0</v>
      </c>
      <c r="V19" s="72"/>
      <c r="W19" s="73">
        <f t="shared" si="7"/>
        <v>0</v>
      </c>
      <c r="X19" s="74">
        <v>442</v>
      </c>
      <c r="Y19" s="73">
        <f t="shared" si="8"/>
        <v>11</v>
      </c>
      <c r="Z19" s="74">
        <v>438</v>
      </c>
      <c r="AA19" s="73">
        <f t="shared" si="9"/>
        <v>11</v>
      </c>
      <c r="AB19" s="74">
        <v>439</v>
      </c>
      <c r="AC19" s="73">
        <f t="shared" si="10"/>
        <v>11</v>
      </c>
      <c r="AD19" s="74">
        <v>418</v>
      </c>
      <c r="AE19" s="73">
        <f t="shared" si="11"/>
        <v>11</v>
      </c>
      <c r="AF19" s="74">
        <v>432</v>
      </c>
      <c r="AG19" s="73">
        <f t="shared" si="12"/>
        <v>11</v>
      </c>
      <c r="AH19" s="74">
        <v>442</v>
      </c>
      <c r="AI19" s="73">
        <f t="shared" si="13"/>
        <v>11</v>
      </c>
      <c r="AJ19" s="75">
        <f t="shared" si="14"/>
        <v>2611</v>
      </c>
      <c r="AK19" s="76">
        <f t="shared" si="14"/>
        <v>66</v>
      </c>
      <c r="AL19" s="72">
        <v>5</v>
      </c>
      <c r="AM19" s="72">
        <v>113</v>
      </c>
      <c r="AN19" s="76">
        <f t="shared" si="15"/>
        <v>118</v>
      </c>
      <c r="AO19" s="77">
        <f t="shared" si="16"/>
        <v>5</v>
      </c>
      <c r="AP19" s="78">
        <f t="shared" si="17"/>
        <v>132</v>
      </c>
      <c r="AQ19" s="76">
        <f t="shared" si="18"/>
        <v>137</v>
      </c>
      <c r="AR19" s="79">
        <f t="shared" si="19"/>
        <v>0</v>
      </c>
      <c r="AS19" s="79">
        <f t="shared" si="20"/>
        <v>-19</v>
      </c>
      <c r="AT19" s="79">
        <f t="shared" si="20"/>
        <v>-19</v>
      </c>
      <c r="AU19" s="80">
        <f t="shared" si="21"/>
        <v>-13.868613138686131</v>
      </c>
      <c r="AV19" s="72">
        <v>1</v>
      </c>
      <c r="AW19" s="72">
        <v>2</v>
      </c>
      <c r="AX19" s="72"/>
      <c r="AY19" s="72">
        <v>3</v>
      </c>
      <c r="AZ19" s="81">
        <f t="shared" si="22"/>
        <v>-19</v>
      </c>
      <c r="BA19" s="80">
        <f t="shared" si="23"/>
        <v>-13.868613138686131</v>
      </c>
      <c r="BB19" s="9" t="s">
        <v>83</v>
      </c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1:84" s="10" customFormat="1" ht="28.5" customHeight="1">
      <c r="A20" s="68">
        <v>10</v>
      </c>
      <c r="B20" s="69" t="s">
        <v>102</v>
      </c>
      <c r="C20" s="70" t="s">
        <v>103</v>
      </c>
      <c r="D20" s="69" t="s">
        <v>81</v>
      </c>
      <c r="E20" s="68">
        <v>141</v>
      </c>
      <c r="F20" s="68">
        <v>1</v>
      </c>
      <c r="G20" s="68" t="s">
        <v>82</v>
      </c>
      <c r="H20" s="72"/>
      <c r="I20" s="73">
        <f t="shared" si="0"/>
        <v>0</v>
      </c>
      <c r="J20" s="72"/>
      <c r="K20" s="73">
        <f t="shared" si="1"/>
        <v>0</v>
      </c>
      <c r="L20" s="72"/>
      <c r="M20" s="73">
        <f t="shared" si="2"/>
        <v>0</v>
      </c>
      <c r="N20" s="72"/>
      <c r="O20" s="73">
        <f t="shared" si="3"/>
        <v>0</v>
      </c>
      <c r="P20" s="72"/>
      <c r="Q20" s="73">
        <f t="shared" si="4"/>
        <v>0</v>
      </c>
      <c r="R20" s="72"/>
      <c r="S20" s="73">
        <f t="shared" si="5"/>
        <v>0</v>
      </c>
      <c r="T20" s="72"/>
      <c r="U20" s="73">
        <f t="shared" si="6"/>
        <v>0</v>
      </c>
      <c r="V20" s="72"/>
      <c r="W20" s="73">
        <f t="shared" si="7"/>
        <v>0</v>
      </c>
      <c r="X20" s="74">
        <v>144</v>
      </c>
      <c r="Y20" s="73">
        <f t="shared" si="8"/>
        <v>4</v>
      </c>
      <c r="Z20" s="74">
        <v>180</v>
      </c>
      <c r="AA20" s="73">
        <f t="shared" si="9"/>
        <v>5</v>
      </c>
      <c r="AB20" s="74">
        <v>126</v>
      </c>
      <c r="AC20" s="73">
        <f t="shared" si="10"/>
        <v>3</v>
      </c>
      <c r="AD20" s="74">
        <v>220</v>
      </c>
      <c r="AE20" s="73">
        <f t="shared" si="11"/>
        <v>6</v>
      </c>
      <c r="AF20" s="74">
        <v>222</v>
      </c>
      <c r="AG20" s="73">
        <f t="shared" si="12"/>
        <v>6</v>
      </c>
      <c r="AH20" s="74">
        <v>227</v>
      </c>
      <c r="AI20" s="73">
        <f t="shared" si="13"/>
        <v>6</v>
      </c>
      <c r="AJ20" s="75">
        <f t="shared" si="14"/>
        <v>1119</v>
      </c>
      <c r="AK20" s="76">
        <f t="shared" si="14"/>
        <v>30</v>
      </c>
      <c r="AL20" s="72">
        <v>3</v>
      </c>
      <c r="AM20" s="72">
        <v>52</v>
      </c>
      <c r="AN20" s="76">
        <f t="shared" si="15"/>
        <v>55</v>
      </c>
      <c r="AO20" s="77">
        <f t="shared" si="16"/>
        <v>4</v>
      </c>
      <c r="AP20" s="78">
        <f t="shared" si="17"/>
        <v>60</v>
      </c>
      <c r="AQ20" s="76">
        <f t="shared" si="18"/>
        <v>64</v>
      </c>
      <c r="AR20" s="79">
        <f t="shared" si="19"/>
        <v>-1</v>
      </c>
      <c r="AS20" s="79">
        <f t="shared" si="20"/>
        <v>-8</v>
      </c>
      <c r="AT20" s="79">
        <f t="shared" si="20"/>
        <v>-9</v>
      </c>
      <c r="AU20" s="80">
        <f t="shared" si="21"/>
        <v>-14.0625</v>
      </c>
      <c r="AV20" s="72"/>
      <c r="AW20" s="72"/>
      <c r="AX20" s="72"/>
      <c r="AY20" s="72">
        <v>2</v>
      </c>
      <c r="AZ20" s="81">
        <f t="shared" si="22"/>
        <v>-7</v>
      </c>
      <c r="BA20" s="80">
        <f t="shared" si="23"/>
        <v>-10.9375</v>
      </c>
      <c r="BB20" s="9" t="s">
        <v>26</v>
      </c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</row>
    <row r="21" spans="1:84" s="10" customFormat="1" ht="28.5" customHeight="1">
      <c r="A21" s="68">
        <v>11</v>
      </c>
      <c r="B21" s="69" t="s">
        <v>104</v>
      </c>
      <c r="C21" s="70" t="s">
        <v>105</v>
      </c>
      <c r="D21" s="69" t="s">
        <v>81</v>
      </c>
      <c r="E21" s="68">
        <v>68</v>
      </c>
      <c r="F21" s="71">
        <v>1</v>
      </c>
      <c r="G21" s="71" t="s">
        <v>88</v>
      </c>
      <c r="H21" s="82"/>
      <c r="I21" s="73">
        <f t="shared" si="0"/>
        <v>0</v>
      </c>
      <c r="J21" s="82"/>
      <c r="K21" s="73">
        <f t="shared" si="1"/>
        <v>0</v>
      </c>
      <c r="L21" s="82"/>
      <c r="M21" s="73">
        <f t="shared" si="2"/>
        <v>0</v>
      </c>
      <c r="N21" s="82"/>
      <c r="O21" s="73">
        <f t="shared" si="3"/>
        <v>0</v>
      </c>
      <c r="P21" s="82"/>
      <c r="Q21" s="73">
        <f t="shared" si="4"/>
        <v>0</v>
      </c>
      <c r="R21" s="82"/>
      <c r="S21" s="73">
        <f t="shared" si="5"/>
        <v>0</v>
      </c>
      <c r="T21" s="82"/>
      <c r="U21" s="73">
        <f t="shared" si="6"/>
        <v>0</v>
      </c>
      <c r="V21" s="82"/>
      <c r="W21" s="73">
        <f t="shared" si="7"/>
        <v>0</v>
      </c>
      <c r="X21" s="74">
        <v>452</v>
      </c>
      <c r="Y21" s="73">
        <f t="shared" si="8"/>
        <v>12</v>
      </c>
      <c r="Z21" s="74">
        <v>477</v>
      </c>
      <c r="AA21" s="73">
        <f t="shared" si="9"/>
        <v>12</v>
      </c>
      <c r="AB21" s="74">
        <v>427</v>
      </c>
      <c r="AC21" s="73">
        <f t="shared" si="10"/>
        <v>11</v>
      </c>
      <c r="AD21" s="74">
        <v>394</v>
      </c>
      <c r="AE21" s="73">
        <f t="shared" si="11"/>
        <v>10</v>
      </c>
      <c r="AF21" s="74">
        <v>395</v>
      </c>
      <c r="AG21" s="73">
        <f t="shared" si="12"/>
        <v>10</v>
      </c>
      <c r="AH21" s="74">
        <v>387</v>
      </c>
      <c r="AI21" s="73">
        <f t="shared" si="13"/>
        <v>10</v>
      </c>
      <c r="AJ21" s="75">
        <f t="shared" si="14"/>
        <v>2532</v>
      </c>
      <c r="AK21" s="81">
        <f t="shared" si="14"/>
        <v>65</v>
      </c>
      <c r="AL21" s="82">
        <v>5</v>
      </c>
      <c r="AM21" s="82">
        <v>116</v>
      </c>
      <c r="AN21" s="81">
        <f t="shared" si="15"/>
        <v>121</v>
      </c>
      <c r="AO21" s="83">
        <f t="shared" si="16"/>
        <v>5</v>
      </c>
      <c r="AP21" s="84">
        <f t="shared" si="17"/>
        <v>130</v>
      </c>
      <c r="AQ21" s="81">
        <f t="shared" si="18"/>
        <v>135</v>
      </c>
      <c r="AR21" s="85">
        <f t="shared" si="19"/>
        <v>0</v>
      </c>
      <c r="AS21" s="85">
        <f t="shared" si="20"/>
        <v>-14</v>
      </c>
      <c r="AT21" s="85">
        <f t="shared" si="20"/>
        <v>-14</v>
      </c>
      <c r="AU21" s="80">
        <f t="shared" si="21"/>
        <v>-10.37037037037037</v>
      </c>
      <c r="AV21" s="82">
        <v>3</v>
      </c>
      <c r="AW21" s="82">
        <v>1</v>
      </c>
      <c r="AX21" s="82">
        <v>1</v>
      </c>
      <c r="AY21" s="82">
        <v>3</v>
      </c>
      <c r="AZ21" s="81">
        <f t="shared" si="22"/>
        <v>-14</v>
      </c>
      <c r="BA21" s="80">
        <f t="shared" si="23"/>
        <v>-10.37037037037037</v>
      </c>
      <c r="BB21" s="9" t="s">
        <v>83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s="10" customFormat="1" ht="28.5" customHeight="1">
      <c r="A22" s="68">
        <v>12</v>
      </c>
      <c r="B22" s="69" t="s">
        <v>106</v>
      </c>
      <c r="C22" s="70" t="s">
        <v>107</v>
      </c>
      <c r="D22" s="69" t="s">
        <v>93</v>
      </c>
      <c r="E22" s="71">
        <v>225</v>
      </c>
      <c r="F22" s="71">
        <v>1</v>
      </c>
      <c r="G22" s="71" t="s">
        <v>88</v>
      </c>
      <c r="H22" s="82"/>
      <c r="I22" s="73">
        <f t="shared" si="0"/>
        <v>0</v>
      </c>
      <c r="J22" s="82"/>
      <c r="K22" s="73">
        <f t="shared" si="1"/>
        <v>0</v>
      </c>
      <c r="L22" s="82"/>
      <c r="M22" s="73">
        <f t="shared" si="2"/>
        <v>0</v>
      </c>
      <c r="N22" s="82"/>
      <c r="O22" s="73">
        <f t="shared" si="3"/>
        <v>0</v>
      </c>
      <c r="P22" s="82"/>
      <c r="Q22" s="73">
        <f t="shared" si="4"/>
        <v>0</v>
      </c>
      <c r="R22" s="82"/>
      <c r="S22" s="73">
        <f t="shared" si="5"/>
        <v>0</v>
      </c>
      <c r="T22" s="82"/>
      <c r="U22" s="73">
        <f t="shared" si="6"/>
        <v>0</v>
      </c>
      <c r="V22" s="82"/>
      <c r="W22" s="73">
        <f t="shared" si="7"/>
        <v>0</v>
      </c>
      <c r="X22" s="74">
        <v>97</v>
      </c>
      <c r="Y22" s="73">
        <f t="shared" si="8"/>
        <v>3</v>
      </c>
      <c r="Z22" s="74">
        <v>92</v>
      </c>
      <c r="AA22" s="73">
        <f t="shared" si="9"/>
        <v>3</v>
      </c>
      <c r="AB22" s="74">
        <v>104</v>
      </c>
      <c r="AC22" s="73">
        <f t="shared" si="10"/>
        <v>3</v>
      </c>
      <c r="AD22" s="74">
        <v>93</v>
      </c>
      <c r="AE22" s="73">
        <f t="shared" si="11"/>
        <v>3</v>
      </c>
      <c r="AF22" s="74">
        <v>115</v>
      </c>
      <c r="AG22" s="73">
        <f t="shared" si="12"/>
        <v>3</v>
      </c>
      <c r="AH22" s="74">
        <v>114</v>
      </c>
      <c r="AI22" s="73">
        <f t="shared" si="13"/>
        <v>3</v>
      </c>
      <c r="AJ22" s="75">
        <f t="shared" si="14"/>
        <v>615</v>
      </c>
      <c r="AK22" s="81">
        <f t="shared" si="14"/>
        <v>18</v>
      </c>
      <c r="AL22" s="82">
        <v>3</v>
      </c>
      <c r="AM22" s="82">
        <v>29</v>
      </c>
      <c r="AN22" s="81">
        <f t="shared" si="15"/>
        <v>32</v>
      </c>
      <c r="AO22" s="83">
        <f t="shared" si="16"/>
        <v>2</v>
      </c>
      <c r="AP22" s="84">
        <f t="shared" si="17"/>
        <v>36</v>
      </c>
      <c r="AQ22" s="81">
        <f t="shared" si="18"/>
        <v>38</v>
      </c>
      <c r="AR22" s="85">
        <f t="shared" si="19"/>
        <v>1</v>
      </c>
      <c r="AS22" s="85">
        <f t="shared" si="20"/>
        <v>-7</v>
      </c>
      <c r="AT22" s="85">
        <f t="shared" si="20"/>
        <v>-6</v>
      </c>
      <c r="AU22" s="80">
        <f t="shared" si="21"/>
        <v>-15.789473684210526</v>
      </c>
      <c r="AV22" s="82"/>
      <c r="AW22" s="82"/>
      <c r="AX22" s="82"/>
      <c r="AY22" s="82">
        <v>3</v>
      </c>
      <c r="AZ22" s="81">
        <f t="shared" si="22"/>
        <v>-3</v>
      </c>
      <c r="BA22" s="80">
        <f t="shared" si="23"/>
        <v>-7.8947368421052628</v>
      </c>
      <c r="BB22" s="9" t="s">
        <v>26</v>
      </c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s="10" customFormat="1" ht="28.5" customHeight="1">
      <c r="A23" s="68">
        <v>13</v>
      </c>
      <c r="B23" s="69" t="s">
        <v>108</v>
      </c>
      <c r="C23" s="70" t="s">
        <v>99</v>
      </c>
      <c r="D23" s="69" t="s">
        <v>81</v>
      </c>
      <c r="E23" s="68">
        <v>106</v>
      </c>
      <c r="F23" s="71">
        <v>4</v>
      </c>
      <c r="G23" s="71" t="s">
        <v>88</v>
      </c>
      <c r="H23" s="72"/>
      <c r="I23" s="73">
        <f t="shared" si="0"/>
        <v>0</v>
      </c>
      <c r="J23" s="72"/>
      <c r="K23" s="73">
        <f t="shared" si="1"/>
        <v>0</v>
      </c>
      <c r="L23" s="72"/>
      <c r="M23" s="73">
        <f t="shared" si="2"/>
        <v>0</v>
      </c>
      <c r="N23" s="72"/>
      <c r="O23" s="73">
        <f t="shared" si="3"/>
        <v>0</v>
      </c>
      <c r="P23" s="72"/>
      <c r="Q23" s="73">
        <f t="shared" si="4"/>
        <v>0</v>
      </c>
      <c r="R23" s="72"/>
      <c r="S23" s="73">
        <f t="shared" si="5"/>
        <v>0</v>
      </c>
      <c r="T23" s="72"/>
      <c r="U23" s="73">
        <f t="shared" si="6"/>
        <v>0</v>
      </c>
      <c r="V23" s="72"/>
      <c r="W23" s="73">
        <f t="shared" si="7"/>
        <v>0</v>
      </c>
      <c r="X23" s="74">
        <v>106</v>
      </c>
      <c r="Y23" s="73">
        <f t="shared" si="8"/>
        <v>3</v>
      </c>
      <c r="Z23" s="74">
        <v>126</v>
      </c>
      <c r="AA23" s="73">
        <f t="shared" si="9"/>
        <v>3</v>
      </c>
      <c r="AB23" s="74">
        <v>130</v>
      </c>
      <c r="AC23" s="73">
        <f t="shared" si="10"/>
        <v>4</v>
      </c>
      <c r="AD23" s="74">
        <v>149</v>
      </c>
      <c r="AE23" s="73">
        <f t="shared" si="11"/>
        <v>4</v>
      </c>
      <c r="AF23" s="74">
        <v>178</v>
      </c>
      <c r="AG23" s="73">
        <f t="shared" si="12"/>
        <v>5</v>
      </c>
      <c r="AH23" s="74">
        <v>201</v>
      </c>
      <c r="AI23" s="73">
        <f t="shared" si="13"/>
        <v>5</v>
      </c>
      <c r="AJ23" s="75">
        <f t="shared" si="14"/>
        <v>890</v>
      </c>
      <c r="AK23" s="76">
        <f t="shared" si="14"/>
        <v>24</v>
      </c>
      <c r="AL23" s="72">
        <v>3</v>
      </c>
      <c r="AM23" s="72">
        <v>43</v>
      </c>
      <c r="AN23" s="76">
        <f t="shared" si="15"/>
        <v>46</v>
      </c>
      <c r="AO23" s="77">
        <f t="shared" si="16"/>
        <v>3</v>
      </c>
      <c r="AP23" s="78">
        <f t="shared" si="17"/>
        <v>48</v>
      </c>
      <c r="AQ23" s="76">
        <f t="shared" si="18"/>
        <v>51</v>
      </c>
      <c r="AR23" s="79">
        <f t="shared" si="19"/>
        <v>0</v>
      </c>
      <c r="AS23" s="79">
        <f t="shared" si="20"/>
        <v>-5</v>
      </c>
      <c r="AT23" s="79">
        <f t="shared" si="20"/>
        <v>-5</v>
      </c>
      <c r="AU23" s="80">
        <f t="shared" si="21"/>
        <v>-9.8039215686274517</v>
      </c>
      <c r="AV23" s="72"/>
      <c r="AW23" s="72">
        <v>2</v>
      </c>
      <c r="AX23" s="72"/>
      <c r="AY23" s="72">
        <v>3</v>
      </c>
      <c r="AZ23" s="81">
        <f t="shared" si="22"/>
        <v>-4</v>
      </c>
      <c r="BA23" s="80">
        <f t="shared" si="23"/>
        <v>-7.8431372549019605</v>
      </c>
      <c r="BB23" s="9" t="s">
        <v>26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s="10" customFormat="1" ht="28.5" customHeight="1">
      <c r="A24" s="68">
        <v>14</v>
      </c>
      <c r="B24" s="69" t="s">
        <v>109</v>
      </c>
      <c r="C24" s="70" t="s">
        <v>87</v>
      </c>
      <c r="D24" s="69" t="s">
        <v>81</v>
      </c>
      <c r="E24" s="68">
        <v>60</v>
      </c>
      <c r="F24" s="71">
        <v>4</v>
      </c>
      <c r="G24" s="71" t="s">
        <v>88</v>
      </c>
      <c r="H24" s="72"/>
      <c r="I24" s="73">
        <f t="shared" si="0"/>
        <v>0</v>
      </c>
      <c r="J24" s="72"/>
      <c r="K24" s="73">
        <f t="shared" si="1"/>
        <v>0</v>
      </c>
      <c r="L24" s="72"/>
      <c r="M24" s="73">
        <f t="shared" si="2"/>
        <v>0</v>
      </c>
      <c r="N24" s="72"/>
      <c r="O24" s="73">
        <f t="shared" si="3"/>
        <v>0</v>
      </c>
      <c r="P24" s="72"/>
      <c r="Q24" s="73">
        <f t="shared" si="4"/>
        <v>0</v>
      </c>
      <c r="R24" s="72"/>
      <c r="S24" s="73">
        <f t="shared" si="5"/>
        <v>0</v>
      </c>
      <c r="T24" s="72"/>
      <c r="U24" s="73">
        <f t="shared" si="6"/>
        <v>0</v>
      </c>
      <c r="V24" s="72"/>
      <c r="W24" s="73">
        <f t="shared" si="7"/>
        <v>0</v>
      </c>
      <c r="X24" s="74">
        <v>5</v>
      </c>
      <c r="Y24" s="73">
        <f t="shared" si="8"/>
        <v>1</v>
      </c>
      <c r="Z24" s="74">
        <v>14</v>
      </c>
      <c r="AA24" s="73">
        <f t="shared" si="9"/>
        <v>1</v>
      </c>
      <c r="AB24" s="74">
        <v>6</v>
      </c>
      <c r="AC24" s="73">
        <f t="shared" si="10"/>
        <v>1</v>
      </c>
      <c r="AD24" s="74">
        <v>39</v>
      </c>
      <c r="AE24" s="73">
        <f t="shared" si="11"/>
        <v>1</v>
      </c>
      <c r="AF24" s="74">
        <v>22</v>
      </c>
      <c r="AG24" s="73">
        <f t="shared" si="12"/>
        <v>1</v>
      </c>
      <c r="AH24" s="74">
        <v>27</v>
      </c>
      <c r="AI24" s="73">
        <f t="shared" si="13"/>
        <v>1</v>
      </c>
      <c r="AJ24" s="75">
        <f t="shared" si="14"/>
        <v>113</v>
      </c>
      <c r="AK24" s="76">
        <f t="shared" si="14"/>
        <v>6</v>
      </c>
      <c r="AL24" s="72">
        <v>1</v>
      </c>
      <c r="AM24" s="72">
        <v>13</v>
      </c>
      <c r="AN24" s="76">
        <f t="shared" si="15"/>
        <v>14</v>
      </c>
      <c r="AO24" s="77">
        <f t="shared" si="16"/>
        <v>1</v>
      </c>
      <c r="AP24" s="78">
        <f t="shared" si="17"/>
        <v>12</v>
      </c>
      <c r="AQ24" s="76">
        <f t="shared" si="18"/>
        <v>13</v>
      </c>
      <c r="AR24" s="79">
        <f t="shared" si="19"/>
        <v>0</v>
      </c>
      <c r="AS24" s="79">
        <f t="shared" si="20"/>
        <v>1</v>
      </c>
      <c r="AT24" s="79">
        <f t="shared" si="20"/>
        <v>1</v>
      </c>
      <c r="AU24" s="80">
        <f t="shared" si="21"/>
        <v>7.6923076923076925</v>
      </c>
      <c r="AV24" s="72"/>
      <c r="AW24" s="72">
        <v>2</v>
      </c>
      <c r="AX24" s="72"/>
      <c r="AY24" s="72"/>
      <c r="AZ24" s="81">
        <f t="shared" si="22"/>
        <v>-1</v>
      </c>
      <c r="BA24" s="80">
        <f t="shared" si="23"/>
        <v>-7.6923076923076925</v>
      </c>
      <c r="BB24" s="9" t="s">
        <v>23</v>
      </c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</row>
    <row r="25" spans="1:84" s="10" customFormat="1" ht="28.5" customHeight="1">
      <c r="A25" s="68">
        <v>15</v>
      </c>
      <c r="B25" s="69" t="s">
        <v>110</v>
      </c>
      <c r="C25" s="70" t="s">
        <v>105</v>
      </c>
      <c r="D25" s="69" t="s">
        <v>81</v>
      </c>
      <c r="E25" s="71">
        <v>54</v>
      </c>
      <c r="F25" s="71">
        <v>4</v>
      </c>
      <c r="G25" s="71" t="s">
        <v>88</v>
      </c>
      <c r="H25" s="82"/>
      <c r="I25" s="73">
        <f t="shared" si="0"/>
        <v>0</v>
      </c>
      <c r="J25" s="82"/>
      <c r="K25" s="73">
        <f t="shared" si="1"/>
        <v>0</v>
      </c>
      <c r="L25" s="82"/>
      <c r="M25" s="73">
        <f t="shared" si="2"/>
        <v>0</v>
      </c>
      <c r="N25" s="82"/>
      <c r="O25" s="73">
        <f t="shared" si="3"/>
        <v>0</v>
      </c>
      <c r="P25" s="82"/>
      <c r="Q25" s="73">
        <f t="shared" si="4"/>
        <v>0</v>
      </c>
      <c r="R25" s="82"/>
      <c r="S25" s="73">
        <f t="shared" si="5"/>
        <v>0</v>
      </c>
      <c r="T25" s="82"/>
      <c r="U25" s="73">
        <f t="shared" si="6"/>
        <v>0</v>
      </c>
      <c r="V25" s="82"/>
      <c r="W25" s="73">
        <f t="shared" si="7"/>
        <v>0</v>
      </c>
      <c r="X25" s="74">
        <v>118</v>
      </c>
      <c r="Y25" s="73">
        <f t="shared" si="8"/>
        <v>3</v>
      </c>
      <c r="Z25" s="74">
        <v>132</v>
      </c>
      <c r="AA25" s="73">
        <f t="shared" si="9"/>
        <v>4</v>
      </c>
      <c r="AB25" s="74">
        <v>135</v>
      </c>
      <c r="AC25" s="73">
        <f t="shared" si="10"/>
        <v>4</v>
      </c>
      <c r="AD25" s="74">
        <v>121</v>
      </c>
      <c r="AE25" s="73">
        <f t="shared" si="11"/>
        <v>3</v>
      </c>
      <c r="AF25" s="74">
        <v>137</v>
      </c>
      <c r="AG25" s="73">
        <f t="shared" si="12"/>
        <v>4</v>
      </c>
      <c r="AH25" s="74">
        <v>155</v>
      </c>
      <c r="AI25" s="73">
        <f t="shared" si="13"/>
        <v>4</v>
      </c>
      <c r="AJ25" s="75">
        <f t="shared" si="14"/>
        <v>798</v>
      </c>
      <c r="AK25" s="81">
        <f t="shared" si="14"/>
        <v>22</v>
      </c>
      <c r="AL25" s="82">
        <v>3</v>
      </c>
      <c r="AM25" s="82">
        <v>40</v>
      </c>
      <c r="AN25" s="81">
        <f t="shared" si="15"/>
        <v>43</v>
      </c>
      <c r="AO25" s="83">
        <f t="shared" si="16"/>
        <v>3</v>
      </c>
      <c r="AP25" s="84">
        <f t="shared" si="17"/>
        <v>44</v>
      </c>
      <c r="AQ25" s="81">
        <f t="shared" si="18"/>
        <v>47</v>
      </c>
      <c r="AR25" s="85">
        <f t="shared" si="19"/>
        <v>0</v>
      </c>
      <c r="AS25" s="85">
        <f t="shared" si="20"/>
        <v>-4</v>
      </c>
      <c r="AT25" s="85">
        <f t="shared" si="20"/>
        <v>-4</v>
      </c>
      <c r="AU25" s="80">
        <f t="shared" si="21"/>
        <v>-8.5106382978723403</v>
      </c>
      <c r="AV25" s="82">
        <v>1</v>
      </c>
      <c r="AW25" s="82"/>
      <c r="AX25" s="82"/>
      <c r="AY25" s="82">
        <v>2</v>
      </c>
      <c r="AZ25" s="81">
        <f t="shared" si="22"/>
        <v>-3</v>
      </c>
      <c r="BA25" s="80">
        <f t="shared" si="23"/>
        <v>-6.3829787234042552</v>
      </c>
      <c r="BB25" s="9" t="s">
        <v>26</v>
      </c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spans="1:84" s="10" customFormat="1" ht="28.5" customHeight="1">
      <c r="A26" s="68">
        <v>16</v>
      </c>
      <c r="B26" s="69" t="s">
        <v>111</v>
      </c>
      <c r="C26" s="70" t="s">
        <v>112</v>
      </c>
      <c r="D26" s="69" t="s">
        <v>81</v>
      </c>
      <c r="E26" s="68">
        <v>70</v>
      </c>
      <c r="F26" s="68">
        <v>4</v>
      </c>
      <c r="G26" s="68" t="s">
        <v>113</v>
      </c>
      <c r="H26" s="72"/>
      <c r="I26" s="73">
        <f t="shared" si="0"/>
        <v>0</v>
      </c>
      <c r="J26" s="72"/>
      <c r="K26" s="73">
        <f t="shared" si="1"/>
        <v>0</v>
      </c>
      <c r="L26" s="72"/>
      <c r="M26" s="73">
        <f t="shared" si="2"/>
        <v>0</v>
      </c>
      <c r="N26" s="72"/>
      <c r="O26" s="73">
        <f t="shared" si="3"/>
        <v>0</v>
      </c>
      <c r="P26" s="72"/>
      <c r="Q26" s="73">
        <f t="shared" si="4"/>
        <v>0</v>
      </c>
      <c r="R26" s="72"/>
      <c r="S26" s="73">
        <f t="shared" si="5"/>
        <v>0</v>
      </c>
      <c r="T26" s="72"/>
      <c r="U26" s="73">
        <f t="shared" si="6"/>
        <v>0</v>
      </c>
      <c r="V26" s="72"/>
      <c r="W26" s="73">
        <f t="shared" si="7"/>
        <v>0</v>
      </c>
      <c r="X26" s="74">
        <v>180</v>
      </c>
      <c r="Y26" s="73">
        <f t="shared" si="8"/>
        <v>5</v>
      </c>
      <c r="Z26" s="74">
        <v>114</v>
      </c>
      <c r="AA26" s="73">
        <f t="shared" si="9"/>
        <v>3</v>
      </c>
      <c r="AB26" s="74">
        <v>102</v>
      </c>
      <c r="AC26" s="73">
        <f t="shared" si="10"/>
        <v>3</v>
      </c>
      <c r="AD26" s="74">
        <v>103</v>
      </c>
      <c r="AE26" s="73">
        <f t="shared" si="11"/>
        <v>3</v>
      </c>
      <c r="AF26" s="74">
        <v>82</v>
      </c>
      <c r="AG26" s="73">
        <f t="shared" si="12"/>
        <v>2</v>
      </c>
      <c r="AH26" s="74">
        <v>82</v>
      </c>
      <c r="AI26" s="73">
        <f t="shared" si="13"/>
        <v>2</v>
      </c>
      <c r="AJ26" s="75">
        <f t="shared" si="14"/>
        <v>663</v>
      </c>
      <c r="AK26" s="76">
        <f t="shared" si="14"/>
        <v>18</v>
      </c>
      <c r="AL26" s="72">
        <v>2</v>
      </c>
      <c r="AM26" s="72">
        <v>29</v>
      </c>
      <c r="AN26" s="76">
        <f t="shared" si="15"/>
        <v>31</v>
      </c>
      <c r="AO26" s="77">
        <f t="shared" si="16"/>
        <v>2</v>
      </c>
      <c r="AP26" s="78">
        <f t="shared" si="17"/>
        <v>36</v>
      </c>
      <c r="AQ26" s="76">
        <f t="shared" si="18"/>
        <v>38</v>
      </c>
      <c r="AR26" s="79">
        <f t="shared" si="19"/>
        <v>0</v>
      </c>
      <c r="AS26" s="79">
        <f t="shared" si="20"/>
        <v>-7</v>
      </c>
      <c r="AT26" s="79">
        <f t="shared" si="20"/>
        <v>-7</v>
      </c>
      <c r="AU26" s="80">
        <f t="shared" si="21"/>
        <v>-18.421052631578945</v>
      </c>
      <c r="AV26" s="72"/>
      <c r="AW26" s="72">
        <v>1</v>
      </c>
      <c r="AX26" s="72"/>
      <c r="AY26" s="72">
        <v>6</v>
      </c>
      <c r="AZ26" s="81">
        <f t="shared" si="22"/>
        <v>-2</v>
      </c>
      <c r="BA26" s="80">
        <f t="shared" si="23"/>
        <v>-5.2631578947368416</v>
      </c>
      <c r="BB26" s="9" t="s">
        <v>26</v>
      </c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</row>
    <row r="27" spans="1:84" s="10" customFormat="1" ht="28.5" customHeight="1">
      <c r="A27" s="68">
        <v>17</v>
      </c>
      <c r="B27" s="69" t="s">
        <v>114</v>
      </c>
      <c r="C27" s="70" t="s">
        <v>92</v>
      </c>
      <c r="D27" s="69" t="s">
        <v>81</v>
      </c>
      <c r="E27" s="71">
        <v>1</v>
      </c>
      <c r="F27" s="71">
        <v>3</v>
      </c>
      <c r="G27" s="71" t="s">
        <v>88</v>
      </c>
      <c r="H27" s="72"/>
      <c r="I27" s="73">
        <f t="shared" si="0"/>
        <v>0</v>
      </c>
      <c r="J27" s="72"/>
      <c r="K27" s="73">
        <f t="shared" si="1"/>
        <v>0</v>
      </c>
      <c r="L27" s="72"/>
      <c r="M27" s="73">
        <f t="shared" si="2"/>
        <v>0</v>
      </c>
      <c r="N27" s="72"/>
      <c r="O27" s="73">
        <f t="shared" si="3"/>
        <v>0</v>
      </c>
      <c r="P27" s="72"/>
      <c r="Q27" s="73">
        <f t="shared" si="4"/>
        <v>0</v>
      </c>
      <c r="R27" s="72"/>
      <c r="S27" s="73">
        <f t="shared" si="5"/>
        <v>0</v>
      </c>
      <c r="T27" s="72"/>
      <c r="U27" s="73">
        <f t="shared" si="6"/>
        <v>0</v>
      </c>
      <c r="V27" s="72"/>
      <c r="W27" s="73">
        <f t="shared" si="7"/>
        <v>0</v>
      </c>
      <c r="X27" s="74">
        <v>467</v>
      </c>
      <c r="Y27" s="73">
        <f t="shared" si="8"/>
        <v>12</v>
      </c>
      <c r="Z27" s="74">
        <v>465</v>
      </c>
      <c r="AA27" s="73">
        <f t="shared" si="9"/>
        <v>12</v>
      </c>
      <c r="AB27" s="74">
        <v>479</v>
      </c>
      <c r="AC27" s="73">
        <f t="shared" si="10"/>
        <v>12</v>
      </c>
      <c r="AD27" s="74">
        <v>465</v>
      </c>
      <c r="AE27" s="73">
        <f t="shared" si="11"/>
        <v>12</v>
      </c>
      <c r="AF27" s="74">
        <v>454</v>
      </c>
      <c r="AG27" s="73">
        <f t="shared" si="12"/>
        <v>12</v>
      </c>
      <c r="AH27" s="74">
        <v>469</v>
      </c>
      <c r="AI27" s="73">
        <f t="shared" si="13"/>
        <v>12</v>
      </c>
      <c r="AJ27" s="75">
        <f t="shared" si="14"/>
        <v>2799</v>
      </c>
      <c r="AK27" s="76">
        <f t="shared" si="14"/>
        <v>72</v>
      </c>
      <c r="AL27" s="72">
        <v>5</v>
      </c>
      <c r="AM27" s="72">
        <v>146</v>
      </c>
      <c r="AN27" s="76">
        <f t="shared" si="15"/>
        <v>151</v>
      </c>
      <c r="AO27" s="77">
        <f t="shared" si="16"/>
        <v>5</v>
      </c>
      <c r="AP27" s="78">
        <f t="shared" si="17"/>
        <v>144</v>
      </c>
      <c r="AQ27" s="76">
        <f t="shared" si="18"/>
        <v>149</v>
      </c>
      <c r="AR27" s="79">
        <f t="shared" si="19"/>
        <v>0</v>
      </c>
      <c r="AS27" s="79">
        <f t="shared" si="20"/>
        <v>2</v>
      </c>
      <c r="AT27" s="79">
        <f t="shared" si="20"/>
        <v>2</v>
      </c>
      <c r="AU27" s="80">
        <f t="shared" si="21"/>
        <v>1.3422818791946309</v>
      </c>
      <c r="AV27" s="72">
        <v>7</v>
      </c>
      <c r="AW27" s="72">
        <v>1</v>
      </c>
      <c r="AX27" s="72">
        <v>1</v>
      </c>
      <c r="AY27" s="72">
        <v>1</v>
      </c>
      <c r="AZ27" s="81">
        <f t="shared" si="22"/>
        <v>-4</v>
      </c>
      <c r="BA27" s="80">
        <f t="shared" si="23"/>
        <v>-2.6845637583892619</v>
      </c>
      <c r="BB27" s="9" t="s">
        <v>83</v>
      </c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</row>
    <row r="28" spans="1:84" s="10" customFormat="1" ht="28.5" customHeight="1">
      <c r="A28" s="68">
        <v>18</v>
      </c>
      <c r="B28" s="69" t="s">
        <v>115</v>
      </c>
      <c r="C28" s="70" t="s">
        <v>92</v>
      </c>
      <c r="D28" s="69" t="s">
        <v>81</v>
      </c>
      <c r="E28" s="68">
        <v>1</v>
      </c>
      <c r="F28" s="71">
        <v>3</v>
      </c>
      <c r="G28" s="71" t="s">
        <v>88</v>
      </c>
      <c r="H28" s="82"/>
      <c r="I28" s="73">
        <f t="shared" si="0"/>
        <v>0</v>
      </c>
      <c r="J28" s="82"/>
      <c r="K28" s="73">
        <f t="shared" si="1"/>
        <v>0</v>
      </c>
      <c r="L28" s="82"/>
      <c r="M28" s="73">
        <f t="shared" si="2"/>
        <v>0</v>
      </c>
      <c r="N28" s="82"/>
      <c r="O28" s="73">
        <f t="shared" si="3"/>
        <v>0</v>
      </c>
      <c r="P28" s="82"/>
      <c r="Q28" s="73">
        <f t="shared" si="4"/>
        <v>0</v>
      </c>
      <c r="R28" s="82"/>
      <c r="S28" s="73">
        <f t="shared" si="5"/>
        <v>0</v>
      </c>
      <c r="T28" s="82"/>
      <c r="U28" s="73">
        <f t="shared" si="6"/>
        <v>0</v>
      </c>
      <c r="V28" s="82"/>
      <c r="W28" s="73">
        <f t="shared" si="7"/>
        <v>0</v>
      </c>
      <c r="X28" s="74">
        <v>518</v>
      </c>
      <c r="Y28" s="73">
        <f t="shared" si="8"/>
        <v>13</v>
      </c>
      <c r="Z28" s="74">
        <v>520</v>
      </c>
      <c r="AA28" s="73">
        <f t="shared" si="9"/>
        <v>13</v>
      </c>
      <c r="AB28" s="74">
        <v>524</v>
      </c>
      <c r="AC28" s="73">
        <f t="shared" si="10"/>
        <v>13</v>
      </c>
      <c r="AD28" s="74">
        <v>650</v>
      </c>
      <c r="AE28" s="73">
        <f t="shared" si="11"/>
        <v>17</v>
      </c>
      <c r="AF28" s="74">
        <v>631</v>
      </c>
      <c r="AG28" s="73">
        <f t="shared" si="12"/>
        <v>16</v>
      </c>
      <c r="AH28" s="74">
        <v>649</v>
      </c>
      <c r="AI28" s="73">
        <f t="shared" si="13"/>
        <v>16</v>
      </c>
      <c r="AJ28" s="75">
        <f t="shared" si="14"/>
        <v>3492</v>
      </c>
      <c r="AK28" s="81">
        <f t="shared" si="14"/>
        <v>88</v>
      </c>
      <c r="AL28" s="82">
        <v>5</v>
      </c>
      <c r="AM28" s="82">
        <v>177</v>
      </c>
      <c r="AN28" s="81">
        <f t="shared" si="15"/>
        <v>182</v>
      </c>
      <c r="AO28" s="83">
        <f t="shared" si="16"/>
        <v>5</v>
      </c>
      <c r="AP28" s="84">
        <f t="shared" si="17"/>
        <v>176</v>
      </c>
      <c r="AQ28" s="81">
        <f t="shared" si="18"/>
        <v>181</v>
      </c>
      <c r="AR28" s="85">
        <f t="shared" si="19"/>
        <v>0</v>
      </c>
      <c r="AS28" s="85">
        <f t="shared" si="20"/>
        <v>1</v>
      </c>
      <c r="AT28" s="85">
        <f t="shared" si="20"/>
        <v>1</v>
      </c>
      <c r="AU28" s="80">
        <f t="shared" si="21"/>
        <v>0.55248618784530379</v>
      </c>
      <c r="AV28" s="82">
        <v>9</v>
      </c>
      <c r="AW28" s="82">
        <v>2</v>
      </c>
      <c r="AX28" s="82">
        <v>4</v>
      </c>
      <c r="AY28" s="87">
        <v>2</v>
      </c>
      <c r="AZ28" s="81">
        <f t="shared" si="22"/>
        <v>-4</v>
      </c>
      <c r="BA28" s="80">
        <f t="shared" si="23"/>
        <v>-2.2099447513812152</v>
      </c>
      <c r="BB28" s="9" t="s">
        <v>83</v>
      </c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</row>
    <row r="29" spans="1:84" s="10" customFormat="1" ht="28.5" customHeight="1">
      <c r="A29" s="68">
        <v>19</v>
      </c>
      <c r="B29" s="70" t="s">
        <v>116</v>
      </c>
      <c r="C29" s="70" t="s">
        <v>117</v>
      </c>
      <c r="D29" s="69" t="s">
        <v>93</v>
      </c>
      <c r="E29" s="68">
        <v>111</v>
      </c>
      <c r="F29" s="68">
        <v>1</v>
      </c>
      <c r="G29" s="68" t="s">
        <v>88</v>
      </c>
      <c r="H29" s="72"/>
      <c r="I29" s="73">
        <f t="shared" si="0"/>
        <v>0</v>
      </c>
      <c r="J29" s="72"/>
      <c r="K29" s="73">
        <f t="shared" si="1"/>
        <v>0</v>
      </c>
      <c r="L29" s="72"/>
      <c r="M29" s="73">
        <f t="shared" si="2"/>
        <v>0</v>
      </c>
      <c r="N29" s="72"/>
      <c r="O29" s="73">
        <f t="shared" si="3"/>
        <v>0</v>
      </c>
      <c r="P29" s="72"/>
      <c r="Q29" s="73">
        <f t="shared" si="4"/>
        <v>0</v>
      </c>
      <c r="R29" s="72"/>
      <c r="S29" s="73">
        <f t="shared" si="5"/>
        <v>0</v>
      </c>
      <c r="T29" s="72"/>
      <c r="U29" s="73">
        <f t="shared" si="6"/>
        <v>0</v>
      </c>
      <c r="V29" s="72"/>
      <c r="W29" s="73">
        <f t="shared" si="7"/>
        <v>0</v>
      </c>
      <c r="X29" s="82">
        <v>139</v>
      </c>
      <c r="Y29" s="73">
        <f t="shared" si="8"/>
        <v>4</v>
      </c>
      <c r="Z29" s="82">
        <v>168</v>
      </c>
      <c r="AA29" s="73">
        <f t="shared" si="9"/>
        <v>4</v>
      </c>
      <c r="AB29" s="82">
        <v>153</v>
      </c>
      <c r="AC29" s="73">
        <f t="shared" si="10"/>
        <v>4</v>
      </c>
      <c r="AD29" s="82">
        <v>94</v>
      </c>
      <c r="AE29" s="73">
        <f t="shared" si="11"/>
        <v>3</v>
      </c>
      <c r="AF29" s="82">
        <v>68</v>
      </c>
      <c r="AG29" s="73">
        <f t="shared" si="12"/>
        <v>2</v>
      </c>
      <c r="AH29" s="82">
        <v>89</v>
      </c>
      <c r="AI29" s="73">
        <f t="shared" si="13"/>
        <v>2</v>
      </c>
      <c r="AJ29" s="75">
        <f t="shared" si="14"/>
        <v>711</v>
      </c>
      <c r="AK29" s="76">
        <f t="shared" si="14"/>
        <v>19</v>
      </c>
      <c r="AL29" s="72">
        <v>3</v>
      </c>
      <c r="AM29" s="72">
        <v>50</v>
      </c>
      <c r="AN29" s="76">
        <f t="shared" si="15"/>
        <v>53</v>
      </c>
      <c r="AO29" s="77">
        <v>4</v>
      </c>
      <c r="AP29" s="78">
        <v>59</v>
      </c>
      <c r="AQ29" s="76">
        <f t="shared" si="18"/>
        <v>63</v>
      </c>
      <c r="AR29" s="79">
        <f t="shared" si="19"/>
        <v>-1</v>
      </c>
      <c r="AS29" s="79">
        <f t="shared" si="20"/>
        <v>-9</v>
      </c>
      <c r="AT29" s="79">
        <f t="shared" si="20"/>
        <v>-10</v>
      </c>
      <c r="AU29" s="80">
        <f t="shared" si="21"/>
        <v>-15.873015873015872</v>
      </c>
      <c r="AV29" s="72"/>
      <c r="AW29" s="72"/>
      <c r="AX29" s="72"/>
      <c r="AY29" s="72">
        <v>9</v>
      </c>
      <c r="AZ29" s="81">
        <f t="shared" si="22"/>
        <v>-1</v>
      </c>
      <c r="BA29" s="80">
        <f t="shared" si="23"/>
        <v>-1.5873015873015872</v>
      </c>
      <c r="BB29" s="9" t="s">
        <v>26</v>
      </c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</row>
    <row r="30" spans="1:84" s="10" customFormat="1" ht="28.5" customHeight="1">
      <c r="A30" s="68">
        <v>20</v>
      </c>
      <c r="B30" s="69" t="s">
        <v>118</v>
      </c>
      <c r="C30" s="70" t="s">
        <v>119</v>
      </c>
      <c r="D30" s="69" t="s">
        <v>81</v>
      </c>
      <c r="E30" s="68">
        <v>130</v>
      </c>
      <c r="F30" s="68">
        <v>4</v>
      </c>
      <c r="G30" s="68" t="s">
        <v>113</v>
      </c>
      <c r="H30" s="82"/>
      <c r="I30" s="73">
        <f t="shared" si="0"/>
        <v>0</v>
      </c>
      <c r="J30" s="82"/>
      <c r="K30" s="73">
        <f t="shared" si="1"/>
        <v>0</v>
      </c>
      <c r="L30" s="82"/>
      <c r="M30" s="73">
        <f t="shared" si="2"/>
        <v>0</v>
      </c>
      <c r="N30" s="82"/>
      <c r="O30" s="73">
        <f t="shared" si="3"/>
        <v>0</v>
      </c>
      <c r="P30" s="82"/>
      <c r="Q30" s="73">
        <f t="shared" si="4"/>
        <v>0</v>
      </c>
      <c r="R30" s="82"/>
      <c r="S30" s="73">
        <f t="shared" si="5"/>
        <v>0</v>
      </c>
      <c r="T30" s="82"/>
      <c r="U30" s="73">
        <f t="shared" si="6"/>
        <v>0</v>
      </c>
      <c r="V30" s="82"/>
      <c r="W30" s="73">
        <f t="shared" si="7"/>
        <v>0</v>
      </c>
      <c r="X30" s="74">
        <v>118</v>
      </c>
      <c r="Y30" s="73">
        <f t="shared" si="8"/>
        <v>3</v>
      </c>
      <c r="Z30" s="74">
        <v>132</v>
      </c>
      <c r="AA30" s="73">
        <f t="shared" si="9"/>
        <v>4</v>
      </c>
      <c r="AB30" s="74">
        <v>124</v>
      </c>
      <c r="AC30" s="73">
        <f t="shared" si="10"/>
        <v>3</v>
      </c>
      <c r="AD30" s="74">
        <v>82</v>
      </c>
      <c r="AE30" s="73">
        <f t="shared" si="11"/>
        <v>2</v>
      </c>
      <c r="AF30" s="74">
        <v>117</v>
      </c>
      <c r="AG30" s="73">
        <f t="shared" si="12"/>
        <v>3</v>
      </c>
      <c r="AH30" s="74">
        <v>112</v>
      </c>
      <c r="AI30" s="73">
        <f t="shared" si="13"/>
        <v>3</v>
      </c>
      <c r="AJ30" s="75">
        <f t="shared" si="14"/>
        <v>685</v>
      </c>
      <c r="AK30" s="81">
        <f t="shared" si="14"/>
        <v>18</v>
      </c>
      <c r="AL30" s="82">
        <v>3</v>
      </c>
      <c r="AM30" s="82">
        <v>33</v>
      </c>
      <c r="AN30" s="81">
        <f t="shared" si="15"/>
        <v>36</v>
      </c>
      <c r="AO30" s="83">
        <f t="shared" ref="AO30:AO35" si="24">IF(AJ30&lt;=0,0,IF(AJ30&lt;=359,1,IF(AJ30&lt;=719,2,IF(AJ30&lt;=1079,3,IF(AJ30&lt;=1679,4,IF(AJ30&lt;=1680,5,IF(AJ30&lt;=1680,1,5)))))))</f>
        <v>2</v>
      </c>
      <c r="AP30" s="84">
        <f t="shared" ref="AP30:AP35" si="25">ROUND(((((I30+K30)*30)+(H30+J30))/50+(((M30+O30+Q30+U30+W30+S30)*40)+(L30+N30+P30+R30+T30+V30))/50+(Y30+AA30+AC30+AE30+AG30+AI30)*2),0)</f>
        <v>36</v>
      </c>
      <c r="AQ30" s="81">
        <f t="shared" si="18"/>
        <v>38</v>
      </c>
      <c r="AR30" s="85">
        <f t="shared" si="19"/>
        <v>1</v>
      </c>
      <c r="AS30" s="85">
        <f t="shared" si="20"/>
        <v>-3</v>
      </c>
      <c r="AT30" s="85">
        <f t="shared" si="20"/>
        <v>-2</v>
      </c>
      <c r="AU30" s="80">
        <f t="shared" si="21"/>
        <v>-5.2631578947368416</v>
      </c>
      <c r="AV30" s="82"/>
      <c r="AW30" s="82"/>
      <c r="AX30" s="82"/>
      <c r="AY30" s="82">
        <v>2</v>
      </c>
      <c r="AZ30" s="81">
        <f t="shared" si="22"/>
        <v>0</v>
      </c>
      <c r="BA30" s="80">
        <f t="shared" si="23"/>
        <v>0</v>
      </c>
      <c r="BB30" s="9" t="s">
        <v>26</v>
      </c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s="89" customFormat="1" ht="28.5" customHeight="1">
      <c r="A31" s="68">
        <v>21</v>
      </c>
      <c r="B31" s="69" t="s">
        <v>120</v>
      </c>
      <c r="C31" s="70" t="s">
        <v>120</v>
      </c>
      <c r="D31" s="69" t="s">
        <v>81</v>
      </c>
      <c r="E31" s="68">
        <v>47</v>
      </c>
      <c r="F31" s="68">
        <v>1</v>
      </c>
      <c r="G31" s="68" t="s">
        <v>88</v>
      </c>
      <c r="H31" s="72"/>
      <c r="I31" s="73">
        <f t="shared" si="0"/>
        <v>0</v>
      </c>
      <c r="J31" s="72"/>
      <c r="K31" s="73">
        <f t="shared" si="1"/>
        <v>0</v>
      </c>
      <c r="L31" s="72"/>
      <c r="M31" s="73">
        <f t="shared" si="2"/>
        <v>0</v>
      </c>
      <c r="N31" s="72"/>
      <c r="O31" s="73">
        <f t="shared" si="3"/>
        <v>0</v>
      </c>
      <c r="P31" s="72"/>
      <c r="Q31" s="73">
        <f t="shared" si="4"/>
        <v>0</v>
      </c>
      <c r="R31" s="72"/>
      <c r="S31" s="73">
        <f t="shared" si="5"/>
        <v>0</v>
      </c>
      <c r="T31" s="72"/>
      <c r="U31" s="73">
        <f t="shared" si="6"/>
        <v>0</v>
      </c>
      <c r="V31" s="72"/>
      <c r="W31" s="73">
        <f t="shared" si="7"/>
        <v>0</v>
      </c>
      <c r="X31" s="74">
        <v>103</v>
      </c>
      <c r="Y31" s="73">
        <f t="shared" si="8"/>
        <v>3</v>
      </c>
      <c r="Z31" s="74">
        <v>94</v>
      </c>
      <c r="AA31" s="73">
        <f t="shared" si="9"/>
        <v>3</v>
      </c>
      <c r="AB31" s="74">
        <v>96</v>
      </c>
      <c r="AC31" s="73">
        <f t="shared" si="10"/>
        <v>3</v>
      </c>
      <c r="AD31" s="74">
        <v>98</v>
      </c>
      <c r="AE31" s="73">
        <f t="shared" si="11"/>
        <v>3</v>
      </c>
      <c r="AF31" s="74">
        <v>117</v>
      </c>
      <c r="AG31" s="73">
        <f t="shared" si="12"/>
        <v>3</v>
      </c>
      <c r="AH31" s="74">
        <v>95</v>
      </c>
      <c r="AI31" s="73">
        <f t="shared" si="13"/>
        <v>3</v>
      </c>
      <c r="AJ31" s="75">
        <f t="shared" si="14"/>
        <v>603</v>
      </c>
      <c r="AK31" s="76">
        <f t="shared" si="14"/>
        <v>18</v>
      </c>
      <c r="AL31" s="72">
        <v>3</v>
      </c>
      <c r="AM31" s="72">
        <v>35</v>
      </c>
      <c r="AN31" s="76">
        <f t="shared" si="15"/>
        <v>38</v>
      </c>
      <c r="AO31" s="77">
        <f t="shared" si="24"/>
        <v>2</v>
      </c>
      <c r="AP31" s="78">
        <f t="shared" si="25"/>
        <v>36</v>
      </c>
      <c r="AQ31" s="76">
        <f t="shared" si="18"/>
        <v>38</v>
      </c>
      <c r="AR31" s="79">
        <f t="shared" si="19"/>
        <v>1</v>
      </c>
      <c r="AS31" s="79">
        <f t="shared" si="20"/>
        <v>-1</v>
      </c>
      <c r="AT31" s="79">
        <f t="shared" si="20"/>
        <v>0</v>
      </c>
      <c r="AU31" s="80">
        <f t="shared" si="21"/>
        <v>0</v>
      </c>
      <c r="AV31" s="72">
        <v>1</v>
      </c>
      <c r="AW31" s="72"/>
      <c r="AX31" s="72"/>
      <c r="AY31" s="72">
        <v>2</v>
      </c>
      <c r="AZ31" s="81">
        <f t="shared" si="22"/>
        <v>1</v>
      </c>
      <c r="BA31" s="80">
        <f t="shared" si="23"/>
        <v>2.6315789473684208</v>
      </c>
      <c r="BB31" s="88" t="s">
        <v>26</v>
      </c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</row>
    <row r="32" spans="1:84" s="11" customFormat="1" ht="28.5" customHeight="1">
      <c r="A32" s="68">
        <v>22</v>
      </c>
      <c r="B32" s="69" t="s">
        <v>121</v>
      </c>
      <c r="C32" s="70" t="s">
        <v>122</v>
      </c>
      <c r="D32" s="69" t="s">
        <v>81</v>
      </c>
      <c r="E32" s="68">
        <v>60</v>
      </c>
      <c r="F32" s="71">
        <v>1</v>
      </c>
      <c r="G32" s="71" t="s">
        <v>88</v>
      </c>
      <c r="H32" s="72">
        <v>0</v>
      </c>
      <c r="I32" s="73">
        <f t="shared" si="0"/>
        <v>0</v>
      </c>
      <c r="J32" s="72">
        <v>0</v>
      </c>
      <c r="K32" s="73">
        <f t="shared" si="1"/>
        <v>0</v>
      </c>
      <c r="L32" s="72">
        <v>0</v>
      </c>
      <c r="M32" s="73">
        <f t="shared" si="2"/>
        <v>0</v>
      </c>
      <c r="N32" s="72">
        <v>0</v>
      </c>
      <c r="O32" s="73">
        <f t="shared" si="3"/>
        <v>0</v>
      </c>
      <c r="P32" s="72">
        <v>0</v>
      </c>
      <c r="Q32" s="73">
        <f t="shared" si="4"/>
        <v>0</v>
      </c>
      <c r="R32" s="72">
        <v>0</v>
      </c>
      <c r="S32" s="73">
        <f t="shared" si="5"/>
        <v>0</v>
      </c>
      <c r="T32" s="72">
        <v>0</v>
      </c>
      <c r="U32" s="73">
        <f t="shared" si="6"/>
        <v>0</v>
      </c>
      <c r="V32" s="72">
        <v>0</v>
      </c>
      <c r="W32" s="73">
        <f t="shared" si="7"/>
        <v>0</v>
      </c>
      <c r="X32" s="74">
        <v>98</v>
      </c>
      <c r="Y32" s="73">
        <f t="shared" si="8"/>
        <v>3</v>
      </c>
      <c r="Z32" s="74">
        <v>99</v>
      </c>
      <c r="AA32" s="73">
        <f t="shared" si="9"/>
        <v>3</v>
      </c>
      <c r="AB32" s="74">
        <v>89</v>
      </c>
      <c r="AC32" s="73">
        <f t="shared" si="10"/>
        <v>2</v>
      </c>
      <c r="AD32" s="74">
        <v>130</v>
      </c>
      <c r="AE32" s="73">
        <f t="shared" si="11"/>
        <v>4</v>
      </c>
      <c r="AF32" s="74">
        <v>143</v>
      </c>
      <c r="AG32" s="73">
        <f t="shared" si="12"/>
        <v>4</v>
      </c>
      <c r="AH32" s="74">
        <v>161</v>
      </c>
      <c r="AI32" s="73">
        <f t="shared" si="13"/>
        <v>4</v>
      </c>
      <c r="AJ32" s="75">
        <f t="shared" si="14"/>
        <v>720</v>
      </c>
      <c r="AK32" s="76">
        <f t="shared" si="14"/>
        <v>20</v>
      </c>
      <c r="AL32" s="72">
        <v>3</v>
      </c>
      <c r="AM32" s="72">
        <v>37</v>
      </c>
      <c r="AN32" s="76">
        <f t="shared" si="15"/>
        <v>40</v>
      </c>
      <c r="AO32" s="77">
        <f t="shared" si="24"/>
        <v>3</v>
      </c>
      <c r="AP32" s="78">
        <f t="shared" si="25"/>
        <v>40</v>
      </c>
      <c r="AQ32" s="76">
        <f t="shared" si="18"/>
        <v>43</v>
      </c>
      <c r="AR32" s="79">
        <f t="shared" si="19"/>
        <v>0</v>
      </c>
      <c r="AS32" s="79">
        <f t="shared" si="20"/>
        <v>-3</v>
      </c>
      <c r="AT32" s="79">
        <f t="shared" si="20"/>
        <v>-3</v>
      </c>
      <c r="AU32" s="80">
        <f t="shared" si="21"/>
        <v>-6.9767441860465116</v>
      </c>
      <c r="AV32" s="72"/>
      <c r="AW32" s="72"/>
      <c r="AX32" s="72">
        <v>1</v>
      </c>
      <c r="AY32" s="72">
        <v>4</v>
      </c>
      <c r="AZ32" s="81">
        <f t="shared" si="22"/>
        <v>2</v>
      </c>
      <c r="BA32" s="80">
        <f t="shared" si="23"/>
        <v>4.6511627906976747</v>
      </c>
      <c r="BB32" s="9" t="s">
        <v>26</v>
      </c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1:84" s="10" customFormat="1" ht="28.5" customHeight="1">
      <c r="A33" s="68">
        <v>23</v>
      </c>
      <c r="B33" s="69" t="s">
        <v>123</v>
      </c>
      <c r="C33" s="70" t="s">
        <v>95</v>
      </c>
      <c r="D33" s="69" t="s">
        <v>81</v>
      </c>
      <c r="E33" s="71">
        <v>78</v>
      </c>
      <c r="F33" s="71">
        <v>4</v>
      </c>
      <c r="G33" s="71" t="s">
        <v>124</v>
      </c>
      <c r="H33" s="82"/>
      <c r="I33" s="73">
        <f t="shared" si="0"/>
        <v>0</v>
      </c>
      <c r="J33" s="82"/>
      <c r="K33" s="73">
        <f t="shared" si="1"/>
        <v>0</v>
      </c>
      <c r="L33" s="82"/>
      <c r="M33" s="73">
        <f t="shared" si="2"/>
        <v>0</v>
      </c>
      <c r="N33" s="82"/>
      <c r="O33" s="73">
        <f t="shared" si="3"/>
        <v>0</v>
      </c>
      <c r="P33" s="82"/>
      <c r="Q33" s="73">
        <f t="shared" si="4"/>
        <v>0</v>
      </c>
      <c r="R33" s="82"/>
      <c r="S33" s="73">
        <f t="shared" si="5"/>
        <v>0</v>
      </c>
      <c r="T33" s="82"/>
      <c r="U33" s="73">
        <f t="shared" si="6"/>
        <v>0</v>
      </c>
      <c r="V33" s="82"/>
      <c r="W33" s="73">
        <f t="shared" si="7"/>
        <v>0</v>
      </c>
      <c r="X33" s="74">
        <v>50</v>
      </c>
      <c r="Y33" s="73">
        <f t="shared" si="8"/>
        <v>2</v>
      </c>
      <c r="Z33" s="74">
        <v>59</v>
      </c>
      <c r="AA33" s="73">
        <f t="shared" si="9"/>
        <v>2</v>
      </c>
      <c r="AB33" s="74">
        <v>53</v>
      </c>
      <c r="AC33" s="73">
        <f t="shared" si="10"/>
        <v>2</v>
      </c>
      <c r="AD33" s="74">
        <v>37</v>
      </c>
      <c r="AE33" s="73">
        <f t="shared" si="11"/>
        <v>1</v>
      </c>
      <c r="AF33" s="74">
        <v>79</v>
      </c>
      <c r="AG33" s="73">
        <f t="shared" si="12"/>
        <v>2</v>
      </c>
      <c r="AH33" s="74">
        <v>42</v>
      </c>
      <c r="AI33" s="73">
        <f t="shared" si="13"/>
        <v>1</v>
      </c>
      <c r="AJ33" s="75">
        <f t="shared" si="14"/>
        <v>320</v>
      </c>
      <c r="AK33" s="81">
        <f t="shared" si="14"/>
        <v>10</v>
      </c>
      <c r="AL33" s="82">
        <v>2</v>
      </c>
      <c r="AM33" s="82">
        <v>18</v>
      </c>
      <c r="AN33" s="81">
        <f t="shared" si="15"/>
        <v>20</v>
      </c>
      <c r="AO33" s="83">
        <f t="shared" si="24"/>
        <v>1</v>
      </c>
      <c r="AP33" s="84">
        <f t="shared" si="25"/>
        <v>20</v>
      </c>
      <c r="AQ33" s="81">
        <f t="shared" si="18"/>
        <v>21</v>
      </c>
      <c r="AR33" s="85">
        <f t="shared" si="19"/>
        <v>1</v>
      </c>
      <c r="AS33" s="85">
        <f t="shared" si="20"/>
        <v>-2</v>
      </c>
      <c r="AT33" s="85">
        <f t="shared" si="20"/>
        <v>-1</v>
      </c>
      <c r="AU33" s="80">
        <f t="shared" si="21"/>
        <v>-4.7619047619047619</v>
      </c>
      <c r="AV33" s="82"/>
      <c r="AW33" s="82"/>
      <c r="AX33" s="82"/>
      <c r="AY33" s="82">
        <v>2</v>
      </c>
      <c r="AZ33" s="81">
        <f t="shared" si="22"/>
        <v>1</v>
      </c>
      <c r="BA33" s="80">
        <f t="shared" si="23"/>
        <v>4.7619047619047619</v>
      </c>
      <c r="BB33" s="9" t="s">
        <v>25</v>
      </c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1:84" s="10" customFormat="1" ht="28.5" customHeight="1">
      <c r="A34" s="68">
        <v>24</v>
      </c>
      <c r="B34" s="69" t="s">
        <v>125</v>
      </c>
      <c r="C34" s="70" t="s">
        <v>92</v>
      </c>
      <c r="D34" s="69" t="s">
        <v>81</v>
      </c>
      <c r="E34" s="71">
        <v>12</v>
      </c>
      <c r="F34" s="71">
        <v>1</v>
      </c>
      <c r="G34" s="71" t="s">
        <v>88</v>
      </c>
      <c r="H34" s="72"/>
      <c r="I34" s="73">
        <f t="shared" si="0"/>
        <v>0</v>
      </c>
      <c r="J34" s="72"/>
      <c r="K34" s="73">
        <f t="shared" si="1"/>
        <v>0</v>
      </c>
      <c r="L34" s="72"/>
      <c r="M34" s="73">
        <f t="shared" si="2"/>
        <v>0</v>
      </c>
      <c r="N34" s="72"/>
      <c r="O34" s="73">
        <f t="shared" si="3"/>
        <v>0</v>
      </c>
      <c r="P34" s="72"/>
      <c r="Q34" s="73">
        <f t="shared" si="4"/>
        <v>0</v>
      </c>
      <c r="R34" s="72"/>
      <c r="S34" s="73">
        <f t="shared" si="5"/>
        <v>0</v>
      </c>
      <c r="T34" s="72"/>
      <c r="U34" s="73">
        <f t="shared" si="6"/>
        <v>0</v>
      </c>
      <c r="V34" s="72"/>
      <c r="W34" s="73">
        <f t="shared" si="7"/>
        <v>0</v>
      </c>
      <c r="X34" s="74">
        <v>211</v>
      </c>
      <c r="Y34" s="73">
        <f t="shared" si="8"/>
        <v>6</v>
      </c>
      <c r="Z34" s="74">
        <v>177</v>
      </c>
      <c r="AA34" s="73">
        <f t="shared" si="9"/>
        <v>5</v>
      </c>
      <c r="AB34" s="74">
        <v>208</v>
      </c>
      <c r="AC34" s="73">
        <f t="shared" si="10"/>
        <v>5</v>
      </c>
      <c r="AD34" s="74">
        <v>136</v>
      </c>
      <c r="AE34" s="73">
        <f t="shared" si="11"/>
        <v>4</v>
      </c>
      <c r="AF34" s="74">
        <v>171</v>
      </c>
      <c r="AG34" s="73">
        <f t="shared" si="12"/>
        <v>5</v>
      </c>
      <c r="AH34" s="74">
        <v>209</v>
      </c>
      <c r="AI34" s="73">
        <f t="shared" si="13"/>
        <v>5</v>
      </c>
      <c r="AJ34" s="75">
        <f t="shared" si="14"/>
        <v>1112</v>
      </c>
      <c r="AK34" s="76">
        <f t="shared" si="14"/>
        <v>30</v>
      </c>
      <c r="AL34" s="72">
        <v>4</v>
      </c>
      <c r="AM34" s="72">
        <v>66</v>
      </c>
      <c r="AN34" s="76">
        <f t="shared" si="15"/>
        <v>70</v>
      </c>
      <c r="AO34" s="77">
        <f t="shared" si="24"/>
        <v>4</v>
      </c>
      <c r="AP34" s="78">
        <f t="shared" si="25"/>
        <v>60</v>
      </c>
      <c r="AQ34" s="76">
        <f t="shared" si="18"/>
        <v>64</v>
      </c>
      <c r="AR34" s="79">
        <f t="shared" si="19"/>
        <v>0</v>
      </c>
      <c r="AS34" s="79">
        <f t="shared" si="20"/>
        <v>6</v>
      </c>
      <c r="AT34" s="79">
        <f t="shared" si="20"/>
        <v>6</v>
      </c>
      <c r="AU34" s="80">
        <f t="shared" si="21"/>
        <v>9.375</v>
      </c>
      <c r="AV34" s="72">
        <v>1</v>
      </c>
      <c r="AW34" s="72">
        <v>1</v>
      </c>
      <c r="AX34" s="72"/>
      <c r="AY34" s="72"/>
      <c r="AZ34" s="81">
        <f t="shared" si="22"/>
        <v>4</v>
      </c>
      <c r="BA34" s="80">
        <f t="shared" si="23"/>
        <v>6.25</v>
      </c>
      <c r="BB34" s="9" t="s">
        <v>26</v>
      </c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spans="1:84" s="10" customFormat="1" ht="28.5" customHeight="1">
      <c r="A35" s="68">
        <v>25</v>
      </c>
      <c r="B35" s="69" t="s">
        <v>126</v>
      </c>
      <c r="C35" s="70" t="s">
        <v>127</v>
      </c>
      <c r="D35" s="69" t="s">
        <v>93</v>
      </c>
      <c r="E35" s="68">
        <v>100</v>
      </c>
      <c r="F35" s="68">
        <v>1</v>
      </c>
      <c r="G35" s="68" t="s">
        <v>88</v>
      </c>
      <c r="H35" s="72"/>
      <c r="I35" s="73">
        <f t="shared" si="0"/>
        <v>0</v>
      </c>
      <c r="J35" s="72"/>
      <c r="K35" s="73">
        <f t="shared" si="1"/>
        <v>0</v>
      </c>
      <c r="L35" s="72"/>
      <c r="M35" s="73">
        <f t="shared" si="2"/>
        <v>0</v>
      </c>
      <c r="N35" s="72"/>
      <c r="O35" s="73">
        <f t="shared" si="3"/>
        <v>0</v>
      </c>
      <c r="P35" s="72"/>
      <c r="Q35" s="73">
        <f t="shared" si="4"/>
        <v>0</v>
      </c>
      <c r="R35" s="72"/>
      <c r="S35" s="73">
        <f t="shared" si="5"/>
        <v>0</v>
      </c>
      <c r="T35" s="72"/>
      <c r="U35" s="73">
        <f t="shared" si="6"/>
        <v>0</v>
      </c>
      <c r="V35" s="72"/>
      <c r="W35" s="73">
        <f t="shared" si="7"/>
        <v>0</v>
      </c>
      <c r="X35" s="74">
        <v>104</v>
      </c>
      <c r="Y35" s="73">
        <f t="shared" si="8"/>
        <v>3</v>
      </c>
      <c r="Z35" s="74">
        <v>139</v>
      </c>
      <c r="AA35" s="73">
        <f t="shared" si="9"/>
        <v>4</v>
      </c>
      <c r="AB35" s="74">
        <v>158</v>
      </c>
      <c r="AC35" s="73">
        <f t="shared" si="10"/>
        <v>4</v>
      </c>
      <c r="AD35" s="74">
        <v>182</v>
      </c>
      <c r="AE35" s="73">
        <f t="shared" si="11"/>
        <v>5</v>
      </c>
      <c r="AF35" s="74">
        <v>202</v>
      </c>
      <c r="AG35" s="73">
        <f t="shared" si="12"/>
        <v>5</v>
      </c>
      <c r="AH35" s="74">
        <v>226</v>
      </c>
      <c r="AI35" s="73">
        <f t="shared" si="13"/>
        <v>6</v>
      </c>
      <c r="AJ35" s="75">
        <f t="shared" si="14"/>
        <v>1011</v>
      </c>
      <c r="AK35" s="76">
        <f t="shared" si="14"/>
        <v>27</v>
      </c>
      <c r="AL35" s="72">
        <v>4</v>
      </c>
      <c r="AM35" s="72">
        <v>54</v>
      </c>
      <c r="AN35" s="76">
        <f t="shared" si="15"/>
        <v>58</v>
      </c>
      <c r="AO35" s="77">
        <f t="shared" si="24"/>
        <v>3</v>
      </c>
      <c r="AP35" s="78">
        <f t="shared" si="25"/>
        <v>54</v>
      </c>
      <c r="AQ35" s="76">
        <f t="shared" si="18"/>
        <v>57</v>
      </c>
      <c r="AR35" s="79">
        <f t="shared" si="19"/>
        <v>1</v>
      </c>
      <c r="AS35" s="79">
        <f t="shared" si="20"/>
        <v>0</v>
      </c>
      <c r="AT35" s="79">
        <f t="shared" si="20"/>
        <v>1</v>
      </c>
      <c r="AU35" s="80">
        <f t="shared" si="21"/>
        <v>1.7543859649122806</v>
      </c>
      <c r="AV35" s="72"/>
      <c r="AW35" s="72"/>
      <c r="AX35" s="72"/>
      <c r="AY35" s="72">
        <v>3</v>
      </c>
      <c r="AZ35" s="81">
        <f t="shared" si="22"/>
        <v>4</v>
      </c>
      <c r="BA35" s="80">
        <f t="shared" si="23"/>
        <v>7.0175438596491224</v>
      </c>
      <c r="BB35" s="88" t="s">
        <v>26</v>
      </c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</row>
    <row r="36" spans="1:84" s="11" customFormat="1" ht="28.5" customHeight="1">
      <c r="A36" s="68">
        <v>26</v>
      </c>
      <c r="B36" s="69" t="s">
        <v>128</v>
      </c>
      <c r="C36" s="70" t="s">
        <v>92</v>
      </c>
      <c r="D36" s="69" t="s">
        <v>81</v>
      </c>
      <c r="E36" s="68">
        <v>7.7</v>
      </c>
      <c r="F36" s="68">
        <v>4</v>
      </c>
      <c r="G36" s="68" t="s">
        <v>88</v>
      </c>
      <c r="H36" s="72"/>
      <c r="I36" s="73">
        <f t="shared" si="0"/>
        <v>0</v>
      </c>
      <c r="J36" s="72"/>
      <c r="K36" s="73">
        <f t="shared" si="1"/>
        <v>0</v>
      </c>
      <c r="L36" s="72"/>
      <c r="M36" s="73">
        <f t="shared" si="2"/>
        <v>0</v>
      </c>
      <c r="N36" s="72"/>
      <c r="O36" s="73">
        <f t="shared" si="3"/>
        <v>0</v>
      </c>
      <c r="P36" s="72"/>
      <c r="Q36" s="73">
        <f t="shared" si="4"/>
        <v>0</v>
      </c>
      <c r="R36" s="72"/>
      <c r="S36" s="73">
        <f t="shared" si="5"/>
        <v>0</v>
      </c>
      <c r="T36" s="72"/>
      <c r="U36" s="73">
        <f t="shared" si="6"/>
        <v>0</v>
      </c>
      <c r="V36" s="72"/>
      <c r="W36" s="73">
        <f t="shared" si="7"/>
        <v>0</v>
      </c>
      <c r="X36" s="82">
        <v>96</v>
      </c>
      <c r="Y36" s="73">
        <f t="shared" si="8"/>
        <v>3</v>
      </c>
      <c r="Z36" s="82">
        <v>96</v>
      </c>
      <c r="AA36" s="73">
        <f t="shared" si="9"/>
        <v>3</v>
      </c>
      <c r="AB36" s="82">
        <v>96</v>
      </c>
      <c r="AC36" s="73">
        <f t="shared" si="10"/>
        <v>3</v>
      </c>
      <c r="AD36" s="82">
        <v>144</v>
      </c>
      <c r="AE36" s="73">
        <f t="shared" si="11"/>
        <v>4</v>
      </c>
      <c r="AF36" s="82">
        <v>152</v>
      </c>
      <c r="AG36" s="73">
        <f t="shared" si="12"/>
        <v>4</v>
      </c>
      <c r="AH36" s="82">
        <v>150</v>
      </c>
      <c r="AI36" s="73">
        <f t="shared" si="13"/>
        <v>4</v>
      </c>
      <c r="AJ36" s="75">
        <f t="shared" si="14"/>
        <v>734</v>
      </c>
      <c r="AK36" s="81">
        <f t="shared" si="14"/>
        <v>21</v>
      </c>
      <c r="AL36" s="82">
        <v>5</v>
      </c>
      <c r="AM36" s="82">
        <v>70</v>
      </c>
      <c r="AN36" s="81">
        <f t="shared" si="15"/>
        <v>75</v>
      </c>
      <c r="AO36" s="77">
        <v>4</v>
      </c>
      <c r="AP36" s="78">
        <v>66</v>
      </c>
      <c r="AQ36" s="76">
        <f t="shared" si="18"/>
        <v>70</v>
      </c>
      <c r="AR36" s="79">
        <f t="shared" si="19"/>
        <v>1</v>
      </c>
      <c r="AS36" s="79">
        <f t="shared" si="20"/>
        <v>4</v>
      </c>
      <c r="AT36" s="79">
        <f t="shared" si="20"/>
        <v>5</v>
      </c>
      <c r="AU36" s="80">
        <f t="shared" si="21"/>
        <v>7.1428571428571423</v>
      </c>
      <c r="AV36" s="82"/>
      <c r="AW36" s="82">
        <v>2</v>
      </c>
      <c r="AX36" s="82"/>
      <c r="AY36" s="82">
        <v>2</v>
      </c>
      <c r="AZ36" s="81">
        <f t="shared" si="22"/>
        <v>5</v>
      </c>
      <c r="BA36" s="80">
        <f t="shared" si="23"/>
        <v>7.1428571428571423</v>
      </c>
      <c r="BB36" s="9" t="s">
        <v>26</v>
      </c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</row>
    <row r="37" spans="1:84" s="10" customFormat="1" ht="28.5" customHeight="1">
      <c r="A37" s="68">
        <v>27</v>
      </c>
      <c r="B37" s="69" t="s">
        <v>129</v>
      </c>
      <c r="C37" s="70" t="s">
        <v>130</v>
      </c>
      <c r="D37" s="69" t="s">
        <v>93</v>
      </c>
      <c r="E37" s="68">
        <v>87.8</v>
      </c>
      <c r="F37" s="68">
        <v>1</v>
      </c>
      <c r="G37" s="68" t="s">
        <v>88</v>
      </c>
      <c r="H37" s="72"/>
      <c r="I37" s="73">
        <f t="shared" si="0"/>
        <v>0</v>
      </c>
      <c r="J37" s="72"/>
      <c r="K37" s="73">
        <f t="shared" si="1"/>
        <v>0</v>
      </c>
      <c r="L37" s="72"/>
      <c r="M37" s="73">
        <f t="shared" si="2"/>
        <v>0</v>
      </c>
      <c r="N37" s="72"/>
      <c r="O37" s="73">
        <f t="shared" si="3"/>
        <v>0</v>
      </c>
      <c r="P37" s="72"/>
      <c r="Q37" s="73">
        <f t="shared" si="4"/>
        <v>0</v>
      </c>
      <c r="R37" s="72"/>
      <c r="S37" s="73">
        <f t="shared" si="5"/>
        <v>0</v>
      </c>
      <c r="T37" s="72"/>
      <c r="U37" s="73">
        <f t="shared" si="6"/>
        <v>0</v>
      </c>
      <c r="V37" s="72"/>
      <c r="W37" s="73">
        <f t="shared" si="7"/>
        <v>0</v>
      </c>
      <c r="X37" s="74">
        <v>51</v>
      </c>
      <c r="Y37" s="73">
        <f t="shared" si="8"/>
        <v>2</v>
      </c>
      <c r="Z37" s="74">
        <v>64</v>
      </c>
      <c r="AA37" s="73">
        <f t="shared" si="9"/>
        <v>2</v>
      </c>
      <c r="AB37" s="74">
        <v>61</v>
      </c>
      <c r="AC37" s="73">
        <f t="shared" si="10"/>
        <v>2</v>
      </c>
      <c r="AD37" s="74">
        <v>67</v>
      </c>
      <c r="AE37" s="73">
        <f t="shared" si="11"/>
        <v>2</v>
      </c>
      <c r="AF37" s="74">
        <v>71</v>
      </c>
      <c r="AG37" s="73">
        <f t="shared" si="12"/>
        <v>2</v>
      </c>
      <c r="AH37" s="74">
        <v>82</v>
      </c>
      <c r="AI37" s="73">
        <f t="shared" si="13"/>
        <v>2</v>
      </c>
      <c r="AJ37" s="75">
        <f t="shared" si="14"/>
        <v>396</v>
      </c>
      <c r="AK37" s="81">
        <f t="shared" si="14"/>
        <v>12</v>
      </c>
      <c r="AL37" s="82">
        <v>2</v>
      </c>
      <c r="AM37" s="82">
        <v>24</v>
      </c>
      <c r="AN37" s="81">
        <f t="shared" si="15"/>
        <v>26</v>
      </c>
      <c r="AO37" s="83">
        <f t="shared" ref="AO37:AO48" si="26">IF(AJ37&lt;=0,0,IF(AJ37&lt;=359,1,IF(AJ37&lt;=719,2,IF(AJ37&lt;=1079,3,IF(AJ37&lt;=1679,4,IF(AJ37&lt;=1680,5,IF(AJ37&lt;=1680,1,5)))))))</f>
        <v>2</v>
      </c>
      <c r="AP37" s="84">
        <f t="shared" ref="AP37:AP48" si="27">ROUND(((((I37+K37)*30)+(H37+J37))/50+(((M37+O37+Q37+U37+W37+S37)*40)+(L37+N37+P37+R37+T37+V37))/50+(Y37+AA37+AC37+AE37+AG37+AI37)*2),0)</f>
        <v>24</v>
      </c>
      <c r="AQ37" s="81">
        <f t="shared" si="18"/>
        <v>26</v>
      </c>
      <c r="AR37" s="85">
        <f t="shared" si="19"/>
        <v>0</v>
      </c>
      <c r="AS37" s="85">
        <f t="shared" si="20"/>
        <v>0</v>
      </c>
      <c r="AT37" s="85">
        <f t="shared" si="20"/>
        <v>0</v>
      </c>
      <c r="AU37" s="80">
        <f t="shared" si="21"/>
        <v>0</v>
      </c>
      <c r="AV37" s="82"/>
      <c r="AW37" s="82"/>
      <c r="AX37" s="82"/>
      <c r="AY37" s="82">
        <v>2</v>
      </c>
      <c r="AZ37" s="81">
        <f t="shared" si="22"/>
        <v>2</v>
      </c>
      <c r="BA37" s="80">
        <f t="shared" si="23"/>
        <v>7.6923076923076925</v>
      </c>
      <c r="BB37" s="9" t="s">
        <v>25</v>
      </c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s="10" customFormat="1" ht="28.5" customHeight="1">
      <c r="A38" s="68">
        <v>28</v>
      </c>
      <c r="B38" s="69" t="s">
        <v>131</v>
      </c>
      <c r="C38" s="70" t="s">
        <v>132</v>
      </c>
      <c r="D38" s="69" t="s">
        <v>93</v>
      </c>
      <c r="E38" s="68">
        <v>126</v>
      </c>
      <c r="F38" s="68">
        <v>4</v>
      </c>
      <c r="G38" s="68" t="s">
        <v>88</v>
      </c>
      <c r="H38" s="72"/>
      <c r="I38" s="73">
        <f t="shared" si="0"/>
        <v>0</v>
      </c>
      <c r="J38" s="72"/>
      <c r="K38" s="73">
        <f t="shared" si="1"/>
        <v>0</v>
      </c>
      <c r="L38" s="72"/>
      <c r="M38" s="73">
        <f t="shared" si="2"/>
        <v>0</v>
      </c>
      <c r="N38" s="72"/>
      <c r="O38" s="73">
        <f t="shared" si="3"/>
        <v>0</v>
      </c>
      <c r="P38" s="72"/>
      <c r="Q38" s="73">
        <f t="shared" si="4"/>
        <v>0</v>
      </c>
      <c r="R38" s="72"/>
      <c r="S38" s="73">
        <f t="shared" si="5"/>
        <v>0</v>
      </c>
      <c r="T38" s="72"/>
      <c r="U38" s="73">
        <f t="shared" si="6"/>
        <v>0</v>
      </c>
      <c r="V38" s="72"/>
      <c r="W38" s="73">
        <f t="shared" si="7"/>
        <v>0</v>
      </c>
      <c r="X38" s="74">
        <v>49</v>
      </c>
      <c r="Y38" s="73">
        <f t="shared" si="8"/>
        <v>1</v>
      </c>
      <c r="Z38" s="74">
        <v>53</v>
      </c>
      <c r="AA38" s="73">
        <f t="shared" si="9"/>
        <v>2</v>
      </c>
      <c r="AB38" s="74">
        <v>55</v>
      </c>
      <c r="AC38" s="73">
        <f t="shared" si="10"/>
        <v>2</v>
      </c>
      <c r="AD38" s="74">
        <v>71</v>
      </c>
      <c r="AE38" s="73">
        <f t="shared" si="11"/>
        <v>2</v>
      </c>
      <c r="AF38" s="74">
        <v>80</v>
      </c>
      <c r="AG38" s="73">
        <f t="shared" si="12"/>
        <v>2</v>
      </c>
      <c r="AH38" s="74">
        <v>71</v>
      </c>
      <c r="AI38" s="73">
        <f t="shared" si="13"/>
        <v>2</v>
      </c>
      <c r="AJ38" s="75">
        <f t="shared" si="14"/>
        <v>379</v>
      </c>
      <c r="AK38" s="81">
        <f t="shared" si="14"/>
        <v>11</v>
      </c>
      <c r="AL38" s="82">
        <v>2</v>
      </c>
      <c r="AM38" s="82">
        <v>22</v>
      </c>
      <c r="AN38" s="81">
        <f t="shared" si="15"/>
        <v>24</v>
      </c>
      <c r="AO38" s="83">
        <f t="shared" si="26"/>
        <v>2</v>
      </c>
      <c r="AP38" s="84">
        <f t="shared" si="27"/>
        <v>22</v>
      </c>
      <c r="AQ38" s="81">
        <f t="shared" si="18"/>
        <v>24</v>
      </c>
      <c r="AR38" s="85">
        <f t="shared" si="19"/>
        <v>0</v>
      </c>
      <c r="AS38" s="85">
        <f t="shared" si="20"/>
        <v>0</v>
      </c>
      <c r="AT38" s="85">
        <f t="shared" si="20"/>
        <v>0</v>
      </c>
      <c r="AU38" s="80">
        <f t="shared" si="21"/>
        <v>0</v>
      </c>
      <c r="AV38" s="82"/>
      <c r="AW38" s="82"/>
      <c r="AX38" s="82"/>
      <c r="AY38" s="82">
        <v>2</v>
      </c>
      <c r="AZ38" s="81">
        <f t="shared" si="22"/>
        <v>2</v>
      </c>
      <c r="BA38" s="80">
        <f t="shared" si="23"/>
        <v>8.3333333333333321</v>
      </c>
      <c r="BB38" s="9" t="s">
        <v>25</v>
      </c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s="10" customFormat="1" ht="28.5" customHeight="1">
      <c r="A39" s="68">
        <v>29</v>
      </c>
      <c r="B39" s="69" t="s">
        <v>133</v>
      </c>
      <c r="C39" s="70" t="s">
        <v>130</v>
      </c>
      <c r="D39" s="69" t="s">
        <v>93</v>
      </c>
      <c r="E39" s="68">
        <v>120</v>
      </c>
      <c r="F39" s="68">
        <v>4</v>
      </c>
      <c r="G39" s="68" t="s">
        <v>88</v>
      </c>
      <c r="H39" s="72"/>
      <c r="I39" s="73">
        <f t="shared" si="0"/>
        <v>0</v>
      </c>
      <c r="J39" s="72"/>
      <c r="K39" s="73">
        <f t="shared" si="1"/>
        <v>0</v>
      </c>
      <c r="L39" s="72"/>
      <c r="M39" s="73">
        <f t="shared" si="2"/>
        <v>0</v>
      </c>
      <c r="N39" s="72"/>
      <c r="O39" s="73">
        <f t="shared" si="3"/>
        <v>0</v>
      </c>
      <c r="P39" s="72"/>
      <c r="Q39" s="73">
        <f t="shared" si="4"/>
        <v>0</v>
      </c>
      <c r="R39" s="72"/>
      <c r="S39" s="73">
        <f t="shared" si="5"/>
        <v>0</v>
      </c>
      <c r="T39" s="72"/>
      <c r="U39" s="73">
        <f t="shared" si="6"/>
        <v>0</v>
      </c>
      <c r="V39" s="72"/>
      <c r="W39" s="73">
        <f t="shared" si="7"/>
        <v>0</v>
      </c>
      <c r="X39" s="74">
        <v>156</v>
      </c>
      <c r="Y39" s="73">
        <f t="shared" si="8"/>
        <v>4</v>
      </c>
      <c r="Z39" s="74">
        <v>187</v>
      </c>
      <c r="AA39" s="73">
        <f t="shared" si="9"/>
        <v>5</v>
      </c>
      <c r="AB39" s="74">
        <v>193</v>
      </c>
      <c r="AC39" s="73">
        <f t="shared" si="10"/>
        <v>5</v>
      </c>
      <c r="AD39" s="74">
        <v>209</v>
      </c>
      <c r="AE39" s="73">
        <f t="shared" si="11"/>
        <v>5</v>
      </c>
      <c r="AF39" s="74">
        <v>274</v>
      </c>
      <c r="AG39" s="73">
        <f t="shared" si="12"/>
        <v>7</v>
      </c>
      <c r="AH39" s="74">
        <v>284</v>
      </c>
      <c r="AI39" s="73">
        <f t="shared" si="13"/>
        <v>7</v>
      </c>
      <c r="AJ39" s="75">
        <f t="shared" si="14"/>
        <v>1303</v>
      </c>
      <c r="AK39" s="76">
        <f t="shared" si="14"/>
        <v>33</v>
      </c>
      <c r="AL39" s="72">
        <v>4</v>
      </c>
      <c r="AM39" s="72">
        <v>71</v>
      </c>
      <c r="AN39" s="76">
        <f t="shared" si="15"/>
        <v>75</v>
      </c>
      <c r="AO39" s="77">
        <f t="shared" si="26"/>
        <v>4</v>
      </c>
      <c r="AP39" s="78">
        <f t="shared" si="27"/>
        <v>66</v>
      </c>
      <c r="AQ39" s="76">
        <f t="shared" si="18"/>
        <v>70</v>
      </c>
      <c r="AR39" s="79">
        <f t="shared" si="19"/>
        <v>0</v>
      </c>
      <c r="AS39" s="79">
        <f t="shared" si="20"/>
        <v>5</v>
      </c>
      <c r="AT39" s="79">
        <f t="shared" si="20"/>
        <v>5</v>
      </c>
      <c r="AU39" s="80">
        <f t="shared" si="21"/>
        <v>7.1428571428571423</v>
      </c>
      <c r="AV39" s="72">
        <v>2</v>
      </c>
      <c r="AW39" s="72"/>
      <c r="AX39" s="72"/>
      <c r="AY39" s="72">
        <v>3</v>
      </c>
      <c r="AZ39" s="81">
        <f t="shared" si="22"/>
        <v>6</v>
      </c>
      <c r="BA39" s="80">
        <f t="shared" si="23"/>
        <v>8.5714285714285712</v>
      </c>
      <c r="BB39" s="9" t="s">
        <v>26</v>
      </c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1:84" s="10" customFormat="1" ht="28.5" customHeight="1">
      <c r="A40" s="68">
        <v>30</v>
      </c>
      <c r="B40" s="69" t="s">
        <v>134</v>
      </c>
      <c r="C40" s="70" t="s">
        <v>135</v>
      </c>
      <c r="D40" s="69" t="s">
        <v>93</v>
      </c>
      <c r="E40" s="71">
        <v>100</v>
      </c>
      <c r="F40" s="71">
        <v>1</v>
      </c>
      <c r="G40" s="71" t="s">
        <v>88</v>
      </c>
      <c r="H40" s="72"/>
      <c r="I40" s="73">
        <f t="shared" si="0"/>
        <v>0</v>
      </c>
      <c r="J40" s="72"/>
      <c r="K40" s="73">
        <f t="shared" si="1"/>
        <v>0</v>
      </c>
      <c r="L40" s="72"/>
      <c r="M40" s="73">
        <f t="shared" si="2"/>
        <v>0</v>
      </c>
      <c r="N40" s="72"/>
      <c r="O40" s="73">
        <f t="shared" si="3"/>
        <v>0</v>
      </c>
      <c r="P40" s="72"/>
      <c r="Q40" s="73">
        <f t="shared" si="4"/>
        <v>0</v>
      </c>
      <c r="R40" s="72"/>
      <c r="S40" s="73">
        <f t="shared" si="5"/>
        <v>0</v>
      </c>
      <c r="T40" s="72"/>
      <c r="U40" s="73">
        <f t="shared" si="6"/>
        <v>0</v>
      </c>
      <c r="V40" s="72"/>
      <c r="W40" s="73">
        <f t="shared" si="7"/>
        <v>0</v>
      </c>
      <c r="X40" s="74">
        <v>138</v>
      </c>
      <c r="Y40" s="73">
        <f t="shared" si="8"/>
        <v>4</v>
      </c>
      <c r="Z40" s="74">
        <v>135</v>
      </c>
      <c r="AA40" s="73">
        <f t="shared" si="9"/>
        <v>4</v>
      </c>
      <c r="AB40" s="74">
        <v>122</v>
      </c>
      <c r="AC40" s="73">
        <f t="shared" si="10"/>
        <v>3</v>
      </c>
      <c r="AD40" s="74">
        <v>142</v>
      </c>
      <c r="AE40" s="73">
        <f t="shared" si="11"/>
        <v>4</v>
      </c>
      <c r="AF40" s="74">
        <v>209</v>
      </c>
      <c r="AG40" s="73">
        <f t="shared" si="12"/>
        <v>5</v>
      </c>
      <c r="AH40" s="74">
        <v>215</v>
      </c>
      <c r="AI40" s="73">
        <f t="shared" si="13"/>
        <v>6</v>
      </c>
      <c r="AJ40" s="75">
        <f t="shared" si="14"/>
        <v>961</v>
      </c>
      <c r="AK40" s="76">
        <f t="shared" si="14"/>
        <v>26</v>
      </c>
      <c r="AL40" s="72">
        <v>4</v>
      </c>
      <c r="AM40" s="72">
        <v>54</v>
      </c>
      <c r="AN40" s="76">
        <f t="shared" si="15"/>
        <v>58</v>
      </c>
      <c r="AO40" s="77">
        <f t="shared" si="26"/>
        <v>3</v>
      </c>
      <c r="AP40" s="78">
        <f t="shared" si="27"/>
        <v>52</v>
      </c>
      <c r="AQ40" s="76">
        <f t="shared" si="18"/>
        <v>55</v>
      </c>
      <c r="AR40" s="79">
        <f t="shared" si="19"/>
        <v>1</v>
      </c>
      <c r="AS40" s="79">
        <f t="shared" si="20"/>
        <v>2</v>
      </c>
      <c r="AT40" s="79">
        <f t="shared" si="20"/>
        <v>3</v>
      </c>
      <c r="AU40" s="80">
        <f t="shared" si="21"/>
        <v>5.4545454545454541</v>
      </c>
      <c r="AV40" s="72">
        <v>1</v>
      </c>
      <c r="AW40" s="72"/>
      <c r="AX40" s="72">
        <v>1</v>
      </c>
      <c r="AY40" s="72">
        <v>2</v>
      </c>
      <c r="AZ40" s="81">
        <f t="shared" si="22"/>
        <v>5</v>
      </c>
      <c r="BA40" s="80">
        <f t="shared" si="23"/>
        <v>9.0909090909090917</v>
      </c>
      <c r="BB40" s="9" t="s">
        <v>26</v>
      </c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s="10" customFormat="1" ht="28.5" customHeight="1">
      <c r="A41" s="68">
        <v>31</v>
      </c>
      <c r="B41" s="69" t="s">
        <v>136</v>
      </c>
      <c r="C41" s="70" t="s">
        <v>103</v>
      </c>
      <c r="D41" s="69" t="s">
        <v>81</v>
      </c>
      <c r="E41" s="71">
        <v>86</v>
      </c>
      <c r="F41" s="71">
        <v>1</v>
      </c>
      <c r="G41" s="71" t="s">
        <v>88</v>
      </c>
      <c r="H41" s="72"/>
      <c r="I41" s="73">
        <f t="shared" si="0"/>
        <v>0</v>
      </c>
      <c r="J41" s="72"/>
      <c r="K41" s="73">
        <f t="shared" si="1"/>
        <v>0</v>
      </c>
      <c r="L41" s="72"/>
      <c r="M41" s="73">
        <f t="shared" si="2"/>
        <v>0</v>
      </c>
      <c r="N41" s="72"/>
      <c r="O41" s="73">
        <f t="shared" si="3"/>
        <v>0</v>
      </c>
      <c r="P41" s="72"/>
      <c r="Q41" s="73">
        <f t="shared" si="4"/>
        <v>0</v>
      </c>
      <c r="R41" s="72"/>
      <c r="S41" s="73">
        <f t="shared" si="5"/>
        <v>0</v>
      </c>
      <c r="T41" s="72"/>
      <c r="U41" s="73">
        <f t="shared" si="6"/>
        <v>0</v>
      </c>
      <c r="V41" s="72"/>
      <c r="W41" s="73">
        <f t="shared" si="7"/>
        <v>0</v>
      </c>
      <c r="X41" s="74">
        <v>45</v>
      </c>
      <c r="Y41" s="73">
        <f t="shared" si="8"/>
        <v>1</v>
      </c>
      <c r="Z41" s="74">
        <v>89</v>
      </c>
      <c r="AA41" s="73">
        <f t="shared" si="9"/>
        <v>2</v>
      </c>
      <c r="AB41" s="74">
        <v>81</v>
      </c>
      <c r="AC41" s="73">
        <f t="shared" si="10"/>
        <v>2</v>
      </c>
      <c r="AD41" s="74">
        <v>125</v>
      </c>
      <c r="AE41" s="73">
        <f t="shared" si="11"/>
        <v>3</v>
      </c>
      <c r="AF41" s="74">
        <v>117</v>
      </c>
      <c r="AG41" s="73">
        <f t="shared" si="12"/>
        <v>3</v>
      </c>
      <c r="AH41" s="74">
        <v>143</v>
      </c>
      <c r="AI41" s="73">
        <f t="shared" si="13"/>
        <v>4</v>
      </c>
      <c r="AJ41" s="75">
        <f t="shared" si="14"/>
        <v>600</v>
      </c>
      <c r="AK41" s="76">
        <f t="shared" si="14"/>
        <v>15</v>
      </c>
      <c r="AL41" s="72">
        <v>3</v>
      </c>
      <c r="AM41" s="72">
        <v>31</v>
      </c>
      <c r="AN41" s="76">
        <f t="shared" si="15"/>
        <v>34</v>
      </c>
      <c r="AO41" s="77">
        <f t="shared" si="26"/>
        <v>2</v>
      </c>
      <c r="AP41" s="78">
        <f t="shared" si="27"/>
        <v>30</v>
      </c>
      <c r="AQ41" s="76">
        <f t="shared" si="18"/>
        <v>32</v>
      </c>
      <c r="AR41" s="79">
        <f t="shared" si="19"/>
        <v>1</v>
      </c>
      <c r="AS41" s="79">
        <f t="shared" si="20"/>
        <v>1</v>
      </c>
      <c r="AT41" s="79">
        <f t="shared" si="20"/>
        <v>2</v>
      </c>
      <c r="AU41" s="80">
        <f t="shared" si="21"/>
        <v>6.25</v>
      </c>
      <c r="AV41" s="72">
        <v>1</v>
      </c>
      <c r="AW41" s="72">
        <v>1</v>
      </c>
      <c r="AX41" s="72"/>
      <c r="AY41" s="72">
        <v>3</v>
      </c>
      <c r="AZ41" s="81">
        <f t="shared" si="22"/>
        <v>3</v>
      </c>
      <c r="BA41" s="80">
        <f t="shared" si="23"/>
        <v>9.375</v>
      </c>
      <c r="BB41" s="9" t="s">
        <v>26</v>
      </c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s="10" customFormat="1" ht="28.5" customHeight="1">
      <c r="A42" s="68">
        <v>32</v>
      </c>
      <c r="B42" s="69" t="s">
        <v>137</v>
      </c>
      <c r="C42" s="70" t="s">
        <v>119</v>
      </c>
      <c r="D42" s="69" t="s">
        <v>81</v>
      </c>
      <c r="E42" s="71">
        <v>50</v>
      </c>
      <c r="F42" s="71">
        <v>1</v>
      </c>
      <c r="G42" s="71" t="s">
        <v>88</v>
      </c>
      <c r="H42" s="72"/>
      <c r="I42" s="73">
        <f t="shared" si="0"/>
        <v>0</v>
      </c>
      <c r="J42" s="72"/>
      <c r="K42" s="73">
        <f t="shared" si="1"/>
        <v>0</v>
      </c>
      <c r="L42" s="72"/>
      <c r="M42" s="73">
        <f t="shared" si="2"/>
        <v>0</v>
      </c>
      <c r="N42" s="72"/>
      <c r="O42" s="73">
        <f t="shared" si="3"/>
        <v>0</v>
      </c>
      <c r="P42" s="72"/>
      <c r="Q42" s="73">
        <f t="shared" si="4"/>
        <v>0</v>
      </c>
      <c r="R42" s="72"/>
      <c r="S42" s="73">
        <f t="shared" si="5"/>
        <v>0</v>
      </c>
      <c r="T42" s="72"/>
      <c r="U42" s="73">
        <f t="shared" si="6"/>
        <v>0</v>
      </c>
      <c r="V42" s="72"/>
      <c r="W42" s="73">
        <f t="shared" si="7"/>
        <v>0</v>
      </c>
      <c r="X42" s="74">
        <v>60</v>
      </c>
      <c r="Y42" s="73">
        <f t="shared" si="8"/>
        <v>2</v>
      </c>
      <c r="Z42" s="74">
        <v>100</v>
      </c>
      <c r="AA42" s="73">
        <f t="shared" si="9"/>
        <v>3</v>
      </c>
      <c r="AB42" s="74">
        <v>91</v>
      </c>
      <c r="AC42" s="73">
        <f t="shared" si="10"/>
        <v>3</v>
      </c>
      <c r="AD42" s="74">
        <v>113</v>
      </c>
      <c r="AE42" s="73">
        <f t="shared" si="11"/>
        <v>3</v>
      </c>
      <c r="AF42" s="74">
        <v>122</v>
      </c>
      <c r="AG42" s="73">
        <f t="shared" si="12"/>
        <v>3</v>
      </c>
      <c r="AH42" s="74">
        <v>148</v>
      </c>
      <c r="AI42" s="73">
        <f t="shared" si="13"/>
        <v>4</v>
      </c>
      <c r="AJ42" s="75">
        <f t="shared" si="14"/>
        <v>634</v>
      </c>
      <c r="AK42" s="81">
        <f t="shared" si="14"/>
        <v>18</v>
      </c>
      <c r="AL42" s="82">
        <v>3</v>
      </c>
      <c r="AM42" s="82">
        <v>36</v>
      </c>
      <c r="AN42" s="81">
        <f t="shared" si="15"/>
        <v>39</v>
      </c>
      <c r="AO42" s="83">
        <f t="shared" si="26"/>
        <v>2</v>
      </c>
      <c r="AP42" s="84">
        <f t="shared" si="27"/>
        <v>36</v>
      </c>
      <c r="AQ42" s="81">
        <f t="shared" si="18"/>
        <v>38</v>
      </c>
      <c r="AR42" s="85">
        <f t="shared" si="19"/>
        <v>1</v>
      </c>
      <c r="AS42" s="85">
        <f t="shared" si="20"/>
        <v>0</v>
      </c>
      <c r="AT42" s="85">
        <f t="shared" si="20"/>
        <v>1</v>
      </c>
      <c r="AU42" s="80">
        <f t="shared" si="21"/>
        <v>2.6315789473684208</v>
      </c>
      <c r="AV42" s="82"/>
      <c r="AW42" s="82"/>
      <c r="AX42" s="82"/>
      <c r="AY42" s="82">
        <v>3</v>
      </c>
      <c r="AZ42" s="81">
        <f t="shared" si="22"/>
        <v>4</v>
      </c>
      <c r="BA42" s="80">
        <f t="shared" si="23"/>
        <v>10.526315789473683</v>
      </c>
      <c r="BB42" s="9" t="s">
        <v>26</v>
      </c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s="11" customFormat="1" ht="28.5" customHeight="1">
      <c r="A43" s="68">
        <v>33</v>
      </c>
      <c r="B43" s="69" t="s">
        <v>138</v>
      </c>
      <c r="C43" s="70" t="s">
        <v>101</v>
      </c>
      <c r="D43" s="69" t="s">
        <v>93</v>
      </c>
      <c r="E43" s="68">
        <v>105</v>
      </c>
      <c r="F43" s="71">
        <v>1</v>
      </c>
      <c r="G43" s="71" t="s">
        <v>88</v>
      </c>
      <c r="H43" s="72"/>
      <c r="I43" s="73">
        <f t="shared" si="0"/>
        <v>0</v>
      </c>
      <c r="J43" s="72"/>
      <c r="K43" s="73">
        <f t="shared" si="1"/>
        <v>0</v>
      </c>
      <c r="L43" s="72"/>
      <c r="M43" s="73">
        <f t="shared" si="2"/>
        <v>0</v>
      </c>
      <c r="N43" s="72"/>
      <c r="O43" s="73">
        <f t="shared" si="3"/>
        <v>0</v>
      </c>
      <c r="P43" s="72"/>
      <c r="Q43" s="73">
        <f t="shared" si="4"/>
        <v>0</v>
      </c>
      <c r="R43" s="72"/>
      <c r="S43" s="73">
        <f t="shared" si="5"/>
        <v>0</v>
      </c>
      <c r="T43" s="72"/>
      <c r="U43" s="73">
        <f t="shared" si="6"/>
        <v>0</v>
      </c>
      <c r="V43" s="72"/>
      <c r="W43" s="73">
        <f t="shared" si="7"/>
        <v>0</v>
      </c>
      <c r="X43" s="74">
        <v>109</v>
      </c>
      <c r="Y43" s="73">
        <f t="shared" si="8"/>
        <v>3</v>
      </c>
      <c r="Z43" s="74">
        <v>104</v>
      </c>
      <c r="AA43" s="73">
        <f t="shared" si="9"/>
        <v>3</v>
      </c>
      <c r="AB43" s="74">
        <v>101</v>
      </c>
      <c r="AC43" s="73">
        <f t="shared" si="10"/>
        <v>3</v>
      </c>
      <c r="AD43" s="74">
        <v>137</v>
      </c>
      <c r="AE43" s="73">
        <f t="shared" si="11"/>
        <v>4</v>
      </c>
      <c r="AF43" s="74">
        <v>133</v>
      </c>
      <c r="AG43" s="73">
        <f t="shared" si="12"/>
        <v>4</v>
      </c>
      <c r="AH43" s="74">
        <v>166</v>
      </c>
      <c r="AI43" s="73">
        <f t="shared" si="13"/>
        <v>4</v>
      </c>
      <c r="AJ43" s="75">
        <f t="shared" si="14"/>
        <v>750</v>
      </c>
      <c r="AK43" s="81">
        <f t="shared" si="14"/>
        <v>21</v>
      </c>
      <c r="AL43" s="82">
        <v>4</v>
      </c>
      <c r="AM43" s="82">
        <v>45</v>
      </c>
      <c r="AN43" s="81">
        <f t="shared" si="15"/>
        <v>49</v>
      </c>
      <c r="AO43" s="83">
        <f t="shared" si="26"/>
        <v>3</v>
      </c>
      <c r="AP43" s="84">
        <f t="shared" si="27"/>
        <v>42</v>
      </c>
      <c r="AQ43" s="81">
        <f t="shared" si="18"/>
        <v>45</v>
      </c>
      <c r="AR43" s="85">
        <f t="shared" si="19"/>
        <v>1</v>
      </c>
      <c r="AS43" s="85">
        <f t="shared" si="20"/>
        <v>3</v>
      </c>
      <c r="AT43" s="85">
        <f t="shared" si="20"/>
        <v>4</v>
      </c>
      <c r="AU43" s="80">
        <f t="shared" ref="AU43:AU70" si="28">SUM(AT43)/AQ43*100</f>
        <v>8.8888888888888893</v>
      </c>
      <c r="AV43" s="82">
        <v>1</v>
      </c>
      <c r="AW43" s="82">
        <v>2</v>
      </c>
      <c r="AX43" s="82">
        <v>1</v>
      </c>
      <c r="AY43" s="82">
        <v>3</v>
      </c>
      <c r="AZ43" s="81">
        <f t="shared" ref="AZ43:AZ69" si="29">SUM(AT43)-AV43-AW43+AX43+AY43</f>
        <v>5</v>
      </c>
      <c r="BA43" s="80">
        <f t="shared" si="23"/>
        <v>11.111111111111111</v>
      </c>
      <c r="BB43" s="88" t="s">
        <v>26</v>
      </c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</row>
    <row r="44" spans="1:84" s="11" customFormat="1" ht="28.5" customHeight="1">
      <c r="A44" s="68">
        <v>34</v>
      </c>
      <c r="B44" s="69" t="s">
        <v>139</v>
      </c>
      <c r="C44" s="70" t="s">
        <v>132</v>
      </c>
      <c r="D44" s="69" t="s">
        <v>93</v>
      </c>
      <c r="E44" s="68">
        <v>150</v>
      </c>
      <c r="F44" s="68">
        <v>4</v>
      </c>
      <c r="G44" s="68" t="s">
        <v>88</v>
      </c>
      <c r="H44" s="72"/>
      <c r="I44" s="73">
        <f t="shared" si="0"/>
        <v>0</v>
      </c>
      <c r="J44" s="72"/>
      <c r="K44" s="73">
        <f t="shared" si="1"/>
        <v>0</v>
      </c>
      <c r="L44" s="72"/>
      <c r="M44" s="73">
        <f t="shared" si="2"/>
        <v>0</v>
      </c>
      <c r="N44" s="72"/>
      <c r="O44" s="73">
        <f t="shared" si="3"/>
        <v>0</v>
      </c>
      <c r="P44" s="72"/>
      <c r="Q44" s="73">
        <f t="shared" si="4"/>
        <v>0</v>
      </c>
      <c r="R44" s="72"/>
      <c r="S44" s="73">
        <f t="shared" si="5"/>
        <v>0</v>
      </c>
      <c r="T44" s="72"/>
      <c r="U44" s="73">
        <f t="shared" si="6"/>
        <v>0</v>
      </c>
      <c r="V44" s="72"/>
      <c r="W44" s="73">
        <f t="shared" si="7"/>
        <v>0</v>
      </c>
      <c r="X44" s="74">
        <v>125</v>
      </c>
      <c r="Y44" s="73">
        <f t="shared" si="8"/>
        <v>3</v>
      </c>
      <c r="Z44" s="74">
        <v>115</v>
      </c>
      <c r="AA44" s="73">
        <f t="shared" si="9"/>
        <v>3</v>
      </c>
      <c r="AB44" s="74">
        <v>149</v>
      </c>
      <c r="AC44" s="73">
        <f t="shared" si="10"/>
        <v>4</v>
      </c>
      <c r="AD44" s="74">
        <v>133</v>
      </c>
      <c r="AE44" s="73">
        <f t="shared" si="11"/>
        <v>4</v>
      </c>
      <c r="AF44" s="74">
        <v>175</v>
      </c>
      <c r="AG44" s="73">
        <f t="shared" si="12"/>
        <v>5</v>
      </c>
      <c r="AH44" s="74">
        <v>143</v>
      </c>
      <c r="AI44" s="73">
        <f t="shared" si="13"/>
        <v>4</v>
      </c>
      <c r="AJ44" s="75">
        <f t="shared" si="14"/>
        <v>840</v>
      </c>
      <c r="AK44" s="81">
        <f t="shared" si="14"/>
        <v>23</v>
      </c>
      <c r="AL44" s="82">
        <v>4</v>
      </c>
      <c r="AM44" s="82">
        <v>48</v>
      </c>
      <c r="AN44" s="81">
        <f t="shared" si="15"/>
        <v>52</v>
      </c>
      <c r="AO44" s="83">
        <f t="shared" si="26"/>
        <v>3</v>
      </c>
      <c r="AP44" s="84">
        <f t="shared" si="27"/>
        <v>46</v>
      </c>
      <c r="AQ44" s="81">
        <f t="shared" si="18"/>
        <v>49</v>
      </c>
      <c r="AR44" s="85">
        <f t="shared" si="19"/>
        <v>1</v>
      </c>
      <c r="AS44" s="85">
        <f t="shared" si="20"/>
        <v>2</v>
      </c>
      <c r="AT44" s="85">
        <f t="shared" si="20"/>
        <v>3</v>
      </c>
      <c r="AU44" s="80">
        <f t="shared" si="28"/>
        <v>6.1224489795918364</v>
      </c>
      <c r="AV44" s="82"/>
      <c r="AW44" s="82"/>
      <c r="AX44" s="82"/>
      <c r="AY44" s="82">
        <v>3</v>
      </c>
      <c r="AZ44" s="81">
        <f t="shared" si="29"/>
        <v>6</v>
      </c>
      <c r="BA44" s="80">
        <f t="shared" si="23"/>
        <v>12.244897959183673</v>
      </c>
      <c r="BB44" s="88" t="s">
        <v>26</v>
      </c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</row>
    <row r="45" spans="1:84" s="11" customFormat="1" ht="28.5" customHeight="1">
      <c r="A45" s="68">
        <v>35</v>
      </c>
      <c r="B45" s="69" t="s">
        <v>140</v>
      </c>
      <c r="C45" s="70" t="s">
        <v>117</v>
      </c>
      <c r="D45" s="69" t="s">
        <v>93</v>
      </c>
      <c r="E45" s="68">
        <v>100</v>
      </c>
      <c r="F45" s="68">
        <v>1</v>
      </c>
      <c r="G45" s="68" t="s">
        <v>88</v>
      </c>
      <c r="H45" s="72"/>
      <c r="I45" s="73">
        <f t="shared" si="0"/>
        <v>0</v>
      </c>
      <c r="J45" s="72"/>
      <c r="K45" s="73">
        <f t="shared" si="1"/>
        <v>0</v>
      </c>
      <c r="L45" s="72"/>
      <c r="M45" s="73">
        <f t="shared" si="2"/>
        <v>0</v>
      </c>
      <c r="N45" s="72"/>
      <c r="O45" s="73">
        <f t="shared" si="3"/>
        <v>0</v>
      </c>
      <c r="P45" s="72"/>
      <c r="Q45" s="73">
        <f t="shared" si="4"/>
        <v>0</v>
      </c>
      <c r="R45" s="72"/>
      <c r="S45" s="73">
        <f t="shared" si="5"/>
        <v>0</v>
      </c>
      <c r="T45" s="72"/>
      <c r="U45" s="73">
        <f t="shared" si="6"/>
        <v>0</v>
      </c>
      <c r="V45" s="72"/>
      <c r="W45" s="73">
        <f t="shared" si="7"/>
        <v>0</v>
      </c>
      <c r="X45" s="74">
        <v>130</v>
      </c>
      <c r="Y45" s="73">
        <f t="shared" si="8"/>
        <v>4</v>
      </c>
      <c r="Z45" s="74">
        <v>109</v>
      </c>
      <c r="AA45" s="73">
        <f t="shared" si="9"/>
        <v>3</v>
      </c>
      <c r="AB45" s="74">
        <v>90</v>
      </c>
      <c r="AC45" s="73">
        <f t="shared" si="10"/>
        <v>3</v>
      </c>
      <c r="AD45" s="74">
        <v>133</v>
      </c>
      <c r="AE45" s="73">
        <f t="shared" si="11"/>
        <v>4</v>
      </c>
      <c r="AF45" s="74">
        <v>137</v>
      </c>
      <c r="AG45" s="73">
        <f t="shared" si="12"/>
        <v>4</v>
      </c>
      <c r="AH45" s="74">
        <v>139</v>
      </c>
      <c r="AI45" s="73">
        <f t="shared" si="13"/>
        <v>4</v>
      </c>
      <c r="AJ45" s="75">
        <f t="shared" si="14"/>
        <v>738</v>
      </c>
      <c r="AK45" s="81">
        <f t="shared" si="14"/>
        <v>22</v>
      </c>
      <c r="AL45" s="82">
        <v>3</v>
      </c>
      <c r="AM45" s="82">
        <v>49</v>
      </c>
      <c r="AN45" s="81">
        <f t="shared" si="15"/>
        <v>52</v>
      </c>
      <c r="AO45" s="83">
        <f t="shared" si="26"/>
        <v>3</v>
      </c>
      <c r="AP45" s="84">
        <f t="shared" si="27"/>
        <v>44</v>
      </c>
      <c r="AQ45" s="81">
        <f t="shared" si="18"/>
        <v>47</v>
      </c>
      <c r="AR45" s="85">
        <f t="shared" si="19"/>
        <v>0</v>
      </c>
      <c r="AS45" s="85">
        <f t="shared" si="20"/>
        <v>5</v>
      </c>
      <c r="AT45" s="85">
        <f t="shared" si="20"/>
        <v>5</v>
      </c>
      <c r="AU45" s="80">
        <f t="shared" si="28"/>
        <v>10.638297872340425</v>
      </c>
      <c r="AV45" s="82">
        <v>1</v>
      </c>
      <c r="AW45" s="82"/>
      <c r="AX45" s="82"/>
      <c r="AY45" s="82">
        <v>2</v>
      </c>
      <c r="AZ45" s="81">
        <f t="shared" si="29"/>
        <v>6</v>
      </c>
      <c r="BA45" s="80">
        <f t="shared" si="23"/>
        <v>12.76595744680851</v>
      </c>
      <c r="BB45" s="88" t="s">
        <v>26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</row>
    <row r="46" spans="1:84" s="11" customFormat="1" ht="28.5" customHeight="1">
      <c r="A46" s="68">
        <v>36</v>
      </c>
      <c r="B46" s="69" t="s">
        <v>141</v>
      </c>
      <c r="C46" s="70" t="s">
        <v>92</v>
      </c>
      <c r="D46" s="69" t="s">
        <v>81</v>
      </c>
      <c r="E46" s="71">
        <v>5</v>
      </c>
      <c r="F46" s="71">
        <v>4</v>
      </c>
      <c r="G46" s="71" t="s">
        <v>88</v>
      </c>
      <c r="H46" s="72"/>
      <c r="I46" s="73">
        <f t="shared" si="0"/>
        <v>0</v>
      </c>
      <c r="J46" s="72"/>
      <c r="K46" s="73">
        <f t="shared" si="1"/>
        <v>0</v>
      </c>
      <c r="L46" s="72"/>
      <c r="M46" s="73">
        <f t="shared" si="2"/>
        <v>0</v>
      </c>
      <c r="N46" s="72"/>
      <c r="O46" s="73">
        <f t="shared" si="3"/>
        <v>0</v>
      </c>
      <c r="P46" s="72"/>
      <c r="Q46" s="73">
        <f t="shared" si="4"/>
        <v>0</v>
      </c>
      <c r="R46" s="72"/>
      <c r="S46" s="73">
        <f t="shared" si="5"/>
        <v>0</v>
      </c>
      <c r="T46" s="72"/>
      <c r="U46" s="73">
        <f t="shared" si="6"/>
        <v>0</v>
      </c>
      <c r="V46" s="72"/>
      <c r="W46" s="73">
        <f t="shared" si="7"/>
        <v>0</v>
      </c>
      <c r="X46" s="74">
        <v>178</v>
      </c>
      <c r="Y46" s="73">
        <f t="shared" si="8"/>
        <v>5</v>
      </c>
      <c r="Z46" s="74">
        <v>216</v>
      </c>
      <c r="AA46" s="73">
        <f t="shared" si="9"/>
        <v>6</v>
      </c>
      <c r="AB46" s="74">
        <v>132</v>
      </c>
      <c r="AC46" s="73">
        <f t="shared" si="10"/>
        <v>4</v>
      </c>
      <c r="AD46" s="74">
        <v>86</v>
      </c>
      <c r="AE46" s="73">
        <f t="shared" si="11"/>
        <v>2</v>
      </c>
      <c r="AF46" s="74">
        <v>158</v>
      </c>
      <c r="AG46" s="73">
        <f t="shared" si="12"/>
        <v>4</v>
      </c>
      <c r="AH46" s="74">
        <v>146</v>
      </c>
      <c r="AI46" s="73">
        <f t="shared" si="13"/>
        <v>4</v>
      </c>
      <c r="AJ46" s="75">
        <f t="shared" si="14"/>
        <v>916</v>
      </c>
      <c r="AK46" s="81">
        <f t="shared" si="14"/>
        <v>25</v>
      </c>
      <c r="AL46" s="82">
        <v>4</v>
      </c>
      <c r="AM46" s="82">
        <v>53</v>
      </c>
      <c r="AN46" s="81">
        <f t="shared" si="15"/>
        <v>57</v>
      </c>
      <c r="AO46" s="83">
        <f t="shared" si="26"/>
        <v>3</v>
      </c>
      <c r="AP46" s="84">
        <f t="shared" si="27"/>
        <v>50</v>
      </c>
      <c r="AQ46" s="81">
        <f t="shared" si="18"/>
        <v>53</v>
      </c>
      <c r="AR46" s="85">
        <f t="shared" si="19"/>
        <v>1</v>
      </c>
      <c r="AS46" s="85">
        <f t="shared" si="20"/>
        <v>3</v>
      </c>
      <c r="AT46" s="85">
        <f t="shared" si="20"/>
        <v>4</v>
      </c>
      <c r="AU46" s="80">
        <f t="shared" si="28"/>
        <v>7.5471698113207548</v>
      </c>
      <c r="AV46" s="82">
        <v>2</v>
      </c>
      <c r="AW46" s="82"/>
      <c r="AX46" s="82">
        <v>4</v>
      </c>
      <c r="AY46" s="82">
        <v>1</v>
      </c>
      <c r="AZ46" s="81">
        <f t="shared" si="29"/>
        <v>7</v>
      </c>
      <c r="BA46" s="80">
        <f t="shared" si="23"/>
        <v>13.20754716981132</v>
      </c>
      <c r="BB46" s="88" t="s">
        <v>26</v>
      </c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</row>
    <row r="47" spans="1:84" s="11" customFormat="1" ht="28.5" customHeight="1">
      <c r="A47" s="68">
        <v>37</v>
      </c>
      <c r="B47" s="69" t="s">
        <v>142</v>
      </c>
      <c r="C47" s="70" t="s">
        <v>120</v>
      </c>
      <c r="D47" s="69" t="s">
        <v>81</v>
      </c>
      <c r="E47" s="68">
        <v>60</v>
      </c>
      <c r="F47" s="71">
        <v>4</v>
      </c>
      <c r="G47" s="71" t="s">
        <v>88</v>
      </c>
      <c r="H47" s="72"/>
      <c r="I47" s="73">
        <f t="shared" si="0"/>
        <v>0</v>
      </c>
      <c r="J47" s="72"/>
      <c r="K47" s="73">
        <f t="shared" si="1"/>
        <v>0</v>
      </c>
      <c r="L47" s="72"/>
      <c r="M47" s="73">
        <f t="shared" si="2"/>
        <v>0</v>
      </c>
      <c r="N47" s="72"/>
      <c r="O47" s="73">
        <f t="shared" si="3"/>
        <v>0</v>
      </c>
      <c r="P47" s="72"/>
      <c r="Q47" s="73">
        <f t="shared" si="4"/>
        <v>0</v>
      </c>
      <c r="R47" s="72"/>
      <c r="S47" s="73">
        <f t="shared" si="5"/>
        <v>0</v>
      </c>
      <c r="T47" s="72"/>
      <c r="U47" s="73">
        <f t="shared" si="6"/>
        <v>0</v>
      </c>
      <c r="V47" s="72"/>
      <c r="W47" s="73">
        <f t="shared" si="7"/>
        <v>0</v>
      </c>
      <c r="X47" s="74">
        <v>47</v>
      </c>
      <c r="Y47" s="73">
        <f t="shared" si="8"/>
        <v>1</v>
      </c>
      <c r="Z47" s="74">
        <v>55</v>
      </c>
      <c r="AA47" s="73">
        <f t="shared" si="9"/>
        <v>2</v>
      </c>
      <c r="AB47" s="74">
        <v>46</v>
      </c>
      <c r="AC47" s="73">
        <f t="shared" si="10"/>
        <v>1</v>
      </c>
      <c r="AD47" s="74">
        <v>52</v>
      </c>
      <c r="AE47" s="73">
        <f t="shared" si="11"/>
        <v>2</v>
      </c>
      <c r="AF47" s="74">
        <v>61</v>
      </c>
      <c r="AG47" s="73">
        <f t="shared" si="12"/>
        <v>2</v>
      </c>
      <c r="AH47" s="74">
        <v>60</v>
      </c>
      <c r="AI47" s="73">
        <f t="shared" si="13"/>
        <v>2</v>
      </c>
      <c r="AJ47" s="75">
        <f t="shared" si="14"/>
        <v>321</v>
      </c>
      <c r="AK47" s="76">
        <f t="shared" si="14"/>
        <v>10</v>
      </c>
      <c r="AL47" s="72">
        <v>2</v>
      </c>
      <c r="AM47" s="72">
        <v>20</v>
      </c>
      <c r="AN47" s="76">
        <f t="shared" si="15"/>
        <v>22</v>
      </c>
      <c r="AO47" s="77">
        <f t="shared" si="26"/>
        <v>1</v>
      </c>
      <c r="AP47" s="78">
        <f t="shared" si="27"/>
        <v>20</v>
      </c>
      <c r="AQ47" s="76">
        <f t="shared" si="18"/>
        <v>21</v>
      </c>
      <c r="AR47" s="79">
        <f t="shared" si="19"/>
        <v>1</v>
      </c>
      <c r="AS47" s="79">
        <f t="shared" si="20"/>
        <v>0</v>
      </c>
      <c r="AT47" s="79">
        <f t="shared" si="20"/>
        <v>1</v>
      </c>
      <c r="AU47" s="80">
        <f t="shared" si="28"/>
        <v>4.7619047619047619</v>
      </c>
      <c r="AV47" s="72"/>
      <c r="AW47" s="72"/>
      <c r="AX47" s="72"/>
      <c r="AY47" s="72">
        <v>2</v>
      </c>
      <c r="AZ47" s="81">
        <f t="shared" si="29"/>
        <v>3</v>
      </c>
      <c r="BA47" s="80">
        <f t="shared" si="23"/>
        <v>14.285714285714285</v>
      </c>
      <c r="BB47" s="88" t="s">
        <v>25</v>
      </c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</row>
    <row r="48" spans="1:84" s="11" customFormat="1" ht="28.5" customHeight="1">
      <c r="A48" s="68">
        <v>38</v>
      </c>
      <c r="B48" s="69" t="s">
        <v>143</v>
      </c>
      <c r="C48" s="70" t="s">
        <v>144</v>
      </c>
      <c r="D48" s="69" t="s">
        <v>81</v>
      </c>
      <c r="E48" s="68">
        <v>70</v>
      </c>
      <c r="F48" s="71">
        <v>1</v>
      </c>
      <c r="G48" s="71" t="s">
        <v>88</v>
      </c>
      <c r="H48" s="72"/>
      <c r="I48" s="73">
        <f t="shared" si="0"/>
        <v>0</v>
      </c>
      <c r="J48" s="72"/>
      <c r="K48" s="73">
        <f t="shared" si="1"/>
        <v>0</v>
      </c>
      <c r="L48" s="72"/>
      <c r="M48" s="73">
        <f t="shared" si="2"/>
        <v>0</v>
      </c>
      <c r="N48" s="72"/>
      <c r="O48" s="73">
        <f t="shared" si="3"/>
        <v>0</v>
      </c>
      <c r="P48" s="72"/>
      <c r="Q48" s="73">
        <f t="shared" si="4"/>
        <v>0</v>
      </c>
      <c r="R48" s="72"/>
      <c r="S48" s="73">
        <f t="shared" si="5"/>
        <v>0</v>
      </c>
      <c r="T48" s="72"/>
      <c r="U48" s="73">
        <f t="shared" si="6"/>
        <v>0</v>
      </c>
      <c r="V48" s="72"/>
      <c r="W48" s="73">
        <f t="shared" si="7"/>
        <v>0</v>
      </c>
      <c r="X48" s="74">
        <v>42</v>
      </c>
      <c r="Y48" s="73">
        <f t="shared" si="8"/>
        <v>1</v>
      </c>
      <c r="Z48" s="74">
        <v>54</v>
      </c>
      <c r="AA48" s="73">
        <f t="shared" si="9"/>
        <v>2</v>
      </c>
      <c r="AB48" s="74">
        <v>46</v>
      </c>
      <c r="AC48" s="73">
        <f t="shared" si="10"/>
        <v>1</v>
      </c>
      <c r="AD48" s="74">
        <v>81</v>
      </c>
      <c r="AE48" s="73">
        <f t="shared" si="11"/>
        <v>2</v>
      </c>
      <c r="AF48" s="74">
        <v>90</v>
      </c>
      <c r="AG48" s="73">
        <f t="shared" si="12"/>
        <v>3</v>
      </c>
      <c r="AH48" s="74">
        <v>110</v>
      </c>
      <c r="AI48" s="73">
        <f t="shared" si="13"/>
        <v>3</v>
      </c>
      <c r="AJ48" s="75">
        <f t="shared" si="14"/>
        <v>423</v>
      </c>
      <c r="AK48" s="76">
        <f t="shared" si="14"/>
        <v>12</v>
      </c>
      <c r="AL48" s="72">
        <v>2</v>
      </c>
      <c r="AM48" s="72">
        <v>28</v>
      </c>
      <c r="AN48" s="76">
        <f t="shared" si="15"/>
        <v>30</v>
      </c>
      <c r="AO48" s="77">
        <f t="shared" si="26"/>
        <v>2</v>
      </c>
      <c r="AP48" s="78">
        <f t="shared" si="27"/>
        <v>24</v>
      </c>
      <c r="AQ48" s="76">
        <f t="shared" si="18"/>
        <v>26</v>
      </c>
      <c r="AR48" s="79">
        <f t="shared" si="19"/>
        <v>0</v>
      </c>
      <c r="AS48" s="79">
        <f t="shared" si="20"/>
        <v>4</v>
      </c>
      <c r="AT48" s="79">
        <f t="shared" si="20"/>
        <v>4</v>
      </c>
      <c r="AU48" s="80">
        <f t="shared" si="28"/>
        <v>15.384615384615385</v>
      </c>
      <c r="AV48" s="72"/>
      <c r="AW48" s="72"/>
      <c r="AX48" s="72"/>
      <c r="AY48" s="72"/>
      <c r="AZ48" s="81">
        <f t="shared" si="29"/>
        <v>4</v>
      </c>
      <c r="BA48" s="80">
        <f t="shared" si="23"/>
        <v>15.384615384615385</v>
      </c>
      <c r="BB48" s="9" t="s">
        <v>25</v>
      </c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s="10" customFormat="1" ht="28.5" customHeight="1">
      <c r="A49" s="68">
        <v>39</v>
      </c>
      <c r="B49" s="69" t="s">
        <v>145</v>
      </c>
      <c r="C49" s="70" t="s">
        <v>92</v>
      </c>
      <c r="D49" s="69" t="s">
        <v>81</v>
      </c>
      <c r="E49" s="71">
        <v>10</v>
      </c>
      <c r="F49" s="71">
        <v>1</v>
      </c>
      <c r="G49" s="71" t="s">
        <v>88</v>
      </c>
      <c r="H49" s="72"/>
      <c r="I49" s="73">
        <f t="shared" si="0"/>
        <v>0</v>
      </c>
      <c r="J49" s="72"/>
      <c r="K49" s="73">
        <f t="shared" si="1"/>
        <v>0</v>
      </c>
      <c r="L49" s="72"/>
      <c r="M49" s="73">
        <f t="shared" si="2"/>
        <v>0</v>
      </c>
      <c r="N49" s="72"/>
      <c r="O49" s="73">
        <f t="shared" si="3"/>
        <v>0</v>
      </c>
      <c r="P49" s="72"/>
      <c r="Q49" s="73">
        <f t="shared" si="4"/>
        <v>0</v>
      </c>
      <c r="R49" s="72"/>
      <c r="S49" s="73">
        <f t="shared" si="5"/>
        <v>0</v>
      </c>
      <c r="T49" s="72"/>
      <c r="U49" s="73">
        <f t="shared" si="6"/>
        <v>0</v>
      </c>
      <c r="V49" s="72"/>
      <c r="W49" s="73">
        <f t="shared" si="7"/>
        <v>0</v>
      </c>
      <c r="X49" s="74">
        <v>64</v>
      </c>
      <c r="Y49" s="73">
        <v>2</v>
      </c>
      <c r="Z49" s="74">
        <v>59</v>
      </c>
      <c r="AA49" s="73">
        <v>2</v>
      </c>
      <c r="AB49" s="74">
        <v>66</v>
      </c>
      <c r="AC49" s="73">
        <v>2</v>
      </c>
      <c r="AD49" s="74">
        <v>12</v>
      </c>
      <c r="AE49" s="73">
        <v>1</v>
      </c>
      <c r="AF49" s="74">
        <v>25</v>
      </c>
      <c r="AG49" s="73">
        <v>1</v>
      </c>
      <c r="AH49" s="74">
        <v>33</v>
      </c>
      <c r="AI49" s="73">
        <v>1</v>
      </c>
      <c r="AJ49" s="75">
        <f t="shared" ref="AJ49:AK69" si="30">H49+J49+L49+N49+P49+R49+T49+V49+X49+Z49+AB49+AD49+AF49+AH49</f>
        <v>259</v>
      </c>
      <c r="AK49" s="90">
        <v>9</v>
      </c>
      <c r="AL49" s="91">
        <v>1</v>
      </c>
      <c r="AM49" s="91">
        <v>21</v>
      </c>
      <c r="AN49" s="90">
        <v>22</v>
      </c>
      <c r="AO49" s="92">
        <v>1</v>
      </c>
      <c r="AP49" s="93">
        <v>18</v>
      </c>
      <c r="AQ49" s="90">
        <v>19</v>
      </c>
      <c r="AR49" s="94">
        <v>0</v>
      </c>
      <c r="AS49" s="94">
        <v>3</v>
      </c>
      <c r="AT49" s="94">
        <v>3</v>
      </c>
      <c r="AU49" s="80">
        <f t="shared" si="28"/>
        <v>15.789473684210526</v>
      </c>
      <c r="AV49" s="91"/>
      <c r="AW49" s="91"/>
      <c r="AX49" s="91"/>
      <c r="AY49" s="91"/>
      <c r="AZ49" s="81">
        <f t="shared" si="29"/>
        <v>3</v>
      </c>
      <c r="BA49" s="80">
        <f t="shared" si="23"/>
        <v>15.789473684210526</v>
      </c>
      <c r="BB49" s="9" t="s">
        <v>25</v>
      </c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s="10" customFormat="1" ht="28.5" customHeight="1">
      <c r="A50" s="68">
        <v>40</v>
      </c>
      <c r="B50" s="69" t="s">
        <v>146</v>
      </c>
      <c r="C50" s="70" t="s">
        <v>120</v>
      </c>
      <c r="D50" s="69" t="s">
        <v>81</v>
      </c>
      <c r="E50" s="68">
        <v>64</v>
      </c>
      <c r="F50" s="68">
        <v>1</v>
      </c>
      <c r="G50" s="68" t="s">
        <v>88</v>
      </c>
      <c r="H50" s="72"/>
      <c r="I50" s="73">
        <f t="shared" si="0"/>
        <v>0</v>
      </c>
      <c r="J50" s="72"/>
      <c r="K50" s="73">
        <f t="shared" si="1"/>
        <v>0</v>
      </c>
      <c r="L50" s="72"/>
      <c r="M50" s="73">
        <f t="shared" si="2"/>
        <v>0</v>
      </c>
      <c r="N50" s="72"/>
      <c r="O50" s="73">
        <f t="shared" si="3"/>
        <v>0</v>
      </c>
      <c r="P50" s="72"/>
      <c r="Q50" s="73">
        <f t="shared" si="4"/>
        <v>0</v>
      </c>
      <c r="R50" s="72"/>
      <c r="S50" s="73">
        <f t="shared" si="5"/>
        <v>0</v>
      </c>
      <c r="T50" s="72"/>
      <c r="U50" s="73">
        <f t="shared" si="6"/>
        <v>0</v>
      </c>
      <c r="V50" s="72"/>
      <c r="W50" s="73">
        <f t="shared" si="7"/>
        <v>0</v>
      </c>
      <c r="X50" s="74">
        <v>48</v>
      </c>
      <c r="Y50" s="73">
        <f t="shared" ref="Y50:Y69" si="31">IF(X50=0,0,IF(X50&lt;10,1,IF(MOD(X50,40)&lt;10,ROUNDDOWN(X50/40,0),ROUNDUP(X50/40,0))))</f>
        <v>1</v>
      </c>
      <c r="Z50" s="74">
        <v>46</v>
      </c>
      <c r="AA50" s="73">
        <f t="shared" ref="AA50:AA69" si="32">IF(Z50=0,0,IF(Z50&lt;10,1,IF(MOD(Z50,40)&lt;10,ROUNDDOWN(Z50/40,0),ROUNDUP(Z50/40,0))))</f>
        <v>1</v>
      </c>
      <c r="AB50" s="74">
        <v>65</v>
      </c>
      <c r="AC50" s="73">
        <f t="shared" ref="AC50:AC69" si="33">IF(AB50=0,0,IF(AB50&lt;10,1,IF(MOD(AB50,40)&lt;10,ROUNDDOWN(AB50/40,0),ROUNDUP(AB50/40,0))))</f>
        <v>2</v>
      </c>
      <c r="AD50" s="74">
        <v>29</v>
      </c>
      <c r="AE50" s="73">
        <f t="shared" ref="AE50:AE69" si="34">IF(AD50=0,0,IF(AD50&lt;10,1,IF(MOD(AD50,40)&lt;10,ROUNDDOWN(AD50/40,0),ROUNDUP(AD50/40,0))))</f>
        <v>1</v>
      </c>
      <c r="AF50" s="74">
        <v>32</v>
      </c>
      <c r="AG50" s="73">
        <f t="shared" ref="AG50:AG69" si="35">IF(AF50=0,0,IF(AF50&lt;10,1,IF(MOD(AF50,40)&lt;10,ROUNDDOWN(AF50/40,0),ROUNDUP(AF50/40,0))))</f>
        <v>1</v>
      </c>
      <c r="AH50" s="74">
        <v>53</v>
      </c>
      <c r="AI50" s="73">
        <f t="shared" ref="AI50:AI69" si="36">IF(AH50=0,0,IF(AH50&lt;10,1,IF(MOD(AH50,40)&lt;10,ROUNDDOWN(AH50/40,0),ROUNDUP(AH50/40,0))))</f>
        <v>2</v>
      </c>
      <c r="AJ50" s="75">
        <f t="shared" si="30"/>
        <v>273</v>
      </c>
      <c r="AK50" s="81">
        <f t="shared" si="30"/>
        <v>8</v>
      </c>
      <c r="AL50" s="82">
        <v>1</v>
      </c>
      <c r="AM50" s="82">
        <v>17</v>
      </c>
      <c r="AN50" s="81">
        <f>SUM(AL50)+AM50</f>
        <v>18</v>
      </c>
      <c r="AO50" s="83">
        <f>IF(AJ50&lt;=0,0,IF(AJ50&lt;=359,1,IF(AJ50&lt;=719,2,IF(AJ50&lt;=1079,3,IF(AJ50&lt;=1679,4,IF(AJ50&lt;=1680,5,IF(AJ50&lt;=1680,1,5)))))))</f>
        <v>1</v>
      </c>
      <c r="AP50" s="84">
        <f>ROUND(((((I50+K50)*30)+(H50+J50))/50+(((M50+O50+Q50+U50+W50+S50)*40)+(L50+N50+P50+R50+T50+V50))/50+(Y50+AA50+AC50+AE50+AG50+AI50)*2),0)</f>
        <v>16</v>
      </c>
      <c r="AQ50" s="81">
        <f>SUM(AO50)+AP50</f>
        <v>17</v>
      </c>
      <c r="AR50" s="85">
        <f t="shared" ref="AR50:AT53" si="37">SUM(AL50)-AO50</f>
        <v>0</v>
      </c>
      <c r="AS50" s="85">
        <f t="shared" si="37"/>
        <v>1</v>
      </c>
      <c r="AT50" s="85">
        <f t="shared" si="37"/>
        <v>1</v>
      </c>
      <c r="AU50" s="80">
        <f t="shared" si="28"/>
        <v>5.8823529411764701</v>
      </c>
      <c r="AV50" s="82"/>
      <c r="AW50" s="82"/>
      <c r="AX50" s="82"/>
      <c r="AY50" s="82">
        <v>2</v>
      </c>
      <c r="AZ50" s="81">
        <f t="shared" si="29"/>
        <v>3</v>
      </c>
      <c r="BA50" s="80">
        <f t="shared" si="23"/>
        <v>17.647058823529413</v>
      </c>
      <c r="BB50" s="9" t="s">
        <v>25</v>
      </c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s="10" customFormat="1" ht="28.5" customHeight="1">
      <c r="A51" s="68">
        <v>41</v>
      </c>
      <c r="B51" s="69" t="s">
        <v>147</v>
      </c>
      <c r="C51" s="70" t="s">
        <v>148</v>
      </c>
      <c r="D51" s="69" t="s">
        <v>81</v>
      </c>
      <c r="E51" s="68">
        <v>35</v>
      </c>
      <c r="F51" s="68">
        <v>1</v>
      </c>
      <c r="G51" s="68" t="s">
        <v>88</v>
      </c>
      <c r="H51" s="72"/>
      <c r="I51" s="73">
        <f t="shared" si="0"/>
        <v>0</v>
      </c>
      <c r="J51" s="72"/>
      <c r="K51" s="73">
        <f t="shared" si="1"/>
        <v>0</v>
      </c>
      <c r="L51" s="72"/>
      <c r="M51" s="73">
        <f t="shared" si="2"/>
        <v>0</v>
      </c>
      <c r="N51" s="72"/>
      <c r="O51" s="73">
        <f t="shared" si="3"/>
        <v>0</v>
      </c>
      <c r="P51" s="72"/>
      <c r="Q51" s="73">
        <f t="shared" si="4"/>
        <v>0</v>
      </c>
      <c r="R51" s="72"/>
      <c r="S51" s="73">
        <f t="shared" si="5"/>
        <v>0</v>
      </c>
      <c r="T51" s="72"/>
      <c r="U51" s="73">
        <f t="shared" si="6"/>
        <v>0</v>
      </c>
      <c r="V51" s="72"/>
      <c r="W51" s="73">
        <f t="shared" si="7"/>
        <v>0</v>
      </c>
      <c r="X51" s="74">
        <v>81</v>
      </c>
      <c r="Y51" s="73">
        <f t="shared" si="31"/>
        <v>2</v>
      </c>
      <c r="Z51" s="74">
        <v>89</v>
      </c>
      <c r="AA51" s="73">
        <f t="shared" si="32"/>
        <v>2</v>
      </c>
      <c r="AB51" s="74">
        <v>92</v>
      </c>
      <c r="AC51" s="73">
        <f t="shared" si="33"/>
        <v>3</v>
      </c>
      <c r="AD51" s="74">
        <v>64</v>
      </c>
      <c r="AE51" s="73">
        <f t="shared" si="34"/>
        <v>2</v>
      </c>
      <c r="AF51" s="74">
        <v>52</v>
      </c>
      <c r="AG51" s="73">
        <f t="shared" si="35"/>
        <v>2</v>
      </c>
      <c r="AH51" s="74">
        <v>78</v>
      </c>
      <c r="AI51" s="73">
        <f t="shared" si="36"/>
        <v>2</v>
      </c>
      <c r="AJ51" s="75">
        <f t="shared" si="30"/>
        <v>456</v>
      </c>
      <c r="AK51" s="76">
        <f t="shared" si="30"/>
        <v>13</v>
      </c>
      <c r="AL51" s="72">
        <v>3</v>
      </c>
      <c r="AM51" s="72">
        <v>30</v>
      </c>
      <c r="AN51" s="76">
        <f>SUM(AL51)+AM51</f>
        <v>33</v>
      </c>
      <c r="AO51" s="77">
        <f>IF(AJ51&lt;=0,0,IF(AJ51&lt;=359,1,IF(AJ51&lt;=719,2,IF(AJ51&lt;=1079,3,IF(AJ51&lt;=1679,4,IF(AJ51&lt;=1680,5,IF(AJ51&lt;=1680,1,5)))))))</f>
        <v>2</v>
      </c>
      <c r="AP51" s="78">
        <f>ROUND(((((I51+K51)*30)+(H51+J51))/50+(((M51+O51+Q51+U51+W51+S51)*40)+(L51+N51+P51+R51+T51+V51))/50+(Y51+AA51+AC51+AE51+AG51+AI51)*2),0)</f>
        <v>26</v>
      </c>
      <c r="AQ51" s="76">
        <f>SUM(AO51)+AP51</f>
        <v>28</v>
      </c>
      <c r="AR51" s="79">
        <f t="shared" si="37"/>
        <v>1</v>
      </c>
      <c r="AS51" s="79">
        <f t="shared" si="37"/>
        <v>4</v>
      </c>
      <c r="AT51" s="79">
        <f t="shared" si="37"/>
        <v>5</v>
      </c>
      <c r="AU51" s="80">
        <f t="shared" si="28"/>
        <v>17.857142857142858</v>
      </c>
      <c r="AV51" s="72"/>
      <c r="AW51" s="72">
        <v>2</v>
      </c>
      <c r="AX51" s="72"/>
      <c r="AY51" s="72">
        <v>2</v>
      </c>
      <c r="AZ51" s="81">
        <f t="shared" si="29"/>
        <v>5</v>
      </c>
      <c r="BA51" s="80">
        <f t="shared" si="23"/>
        <v>17.857142857142858</v>
      </c>
      <c r="BB51" s="9" t="s">
        <v>25</v>
      </c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84" s="10" customFormat="1" ht="28.5" customHeight="1">
      <c r="A52" s="68">
        <v>42</v>
      </c>
      <c r="B52" s="69" t="s">
        <v>149</v>
      </c>
      <c r="C52" s="70" t="s">
        <v>132</v>
      </c>
      <c r="D52" s="69" t="s">
        <v>93</v>
      </c>
      <c r="E52" s="68">
        <v>116</v>
      </c>
      <c r="F52" s="68">
        <v>1</v>
      </c>
      <c r="G52" s="68" t="s">
        <v>88</v>
      </c>
      <c r="H52" s="72"/>
      <c r="I52" s="73">
        <f t="shared" si="0"/>
        <v>0</v>
      </c>
      <c r="J52" s="72"/>
      <c r="K52" s="73">
        <f t="shared" si="1"/>
        <v>0</v>
      </c>
      <c r="L52" s="72"/>
      <c r="M52" s="73">
        <f t="shared" si="2"/>
        <v>0</v>
      </c>
      <c r="N52" s="72"/>
      <c r="O52" s="73">
        <f t="shared" si="3"/>
        <v>0</v>
      </c>
      <c r="P52" s="72"/>
      <c r="Q52" s="73">
        <f t="shared" si="4"/>
        <v>0</v>
      </c>
      <c r="R52" s="72"/>
      <c r="S52" s="73">
        <f t="shared" si="5"/>
        <v>0</v>
      </c>
      <c r="T52" s="72"/>
      <c r="U52" s="73">
        <f t="shared" si="6"/>
        <v>0</v>
      </c>
      <c r="V52" s="72"/>
      <c r="W52" s="73">
        <f t="shared" si="7"/>
        <v>0</v>
      </c>
      <c r="X52" s="74">
        <v>112</v>
      </c>
      <c r="Y52" s="73">
        <f t="shared" si="31"/>
        <v>3</v>
      </c>
      <c r="Z52" s="74">
        <v>118</v>
      </c>
      <c r="AA52" s="73">
        <f t="shared" si="32"/>
        <v>3</v>
      </c>
      <c r="AB52" s="74">
        <v>113</v>
      </c>
      <c r="AC52" s="73">
        <f t="shared" si="33"/>
        <v>3</v>
      </c>
      <c r="AD52" s="74">
        <v>107</v>
      </c>
      <c r="AE52" s="73">
        <f t="shared" si="34"/>
        <v>3</v>
      </c>
      <c r="AF52" s="74">
        <v>127</v>
      </c>
      <c r="AG52" s="73">
        <f t="shared" si="35"/>
        <v>3</v>
      </c>
      <c r="AH52" s="74">
        <v>119</v>
      </c>
      <c r="AI52" s="73">
        <f t="shared" si="36"/>
        <v>3</v>
      </c>
      <c r="AJ52" s="75">
        <f t="shared" si="30"/>
        <v>696</v>
      </c>
      <c r="AK52" s="76">
        <f t="shared" si="30"/>
        <v>18</v>
      </c>
      <c r="AL52" s="72">
        <v>3</v>
      </c>
      <c r="AM52" s="72">
        <v>39</v>
      </c>
      <c r="AN52" s="76">
        <f>SUM(AL52)+AM52</f>
        <v>42</v>
      </c>
      <c r="AO52" s="77">
        <f>IF(AJ52&lt;=0,0,IF(AJ52&lt;=359,1,IF(AJ52&lt;=719,2,IF(AJ52&lt;=1079,3,IF(AJ52&lt;=1679,4,IF(AJ52&lt;=1680,5,IF(AJ52&lt;=1680,1,5)))))))</f>
        <v>2</v>
      </c>
      <c r="AP52" s="78">
        <f>ROUND(((((I52+K52)*30)+(H52+J52))/50+(((M52+O52+Q52+U52+W52+S52)*40)+(L52+N52+P52+R52+T52+V52))/50+(Y52+AA52+AC52+AE52+AG52+AI52)*2),0)</f>
        <v>36</v>
      </c>
      <c r="AQ52" s="76">
        <f>SUM(AO52)+AP52</f>
        <v>38</v>
      </c>
      <c r="AR52" s="79">
        <f t="shared" si="37"/>
        <v>1</v>
      </c>
      <c r="AS52" s="79">
        <f t="shared" si="37"/>
        <v>3</v>
      </c>
      <c r="AT52" s="79">
        <f t="shared" si="37"/>
        <v>4</v>
      </c>
      <c r="AU52" s="80">
        <f t="shared" si="28"/>
        <v>10.526315789473683</v>
      </c>
      <c r="AV52" s="72"/>
      <c r="AW52" s="72"/>
      <c r="AX52" s="72"/>
      <c r="AY52" s="72">
        <v>3</v>
      </c>
      <c r="AZ52" s="81">
        <f t="shared" si="29"/>
        <v>7</v>
      </c>
      <c r="BA52" s="80">
        <f t="shared" si="23"/>
        <v>18.421052631578945</v>
      </c>
      <c r="BB52" s="9" t="s">
        <v>26</v>
      </c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84" s="89" customFormat="1" ht="28.5" customHeight="1">
      <c r="A53" s="68">
        <v>43</v>
      </c>
      <c r="B53" s="69" t="s">
        <v>150</v>
      </c>
      <c r="C53" s="70" t="s">
        <v>151</v>
      </c>
      <c r="D53" s="69" t="s">
        <v>81</v>
      </c>
      <c r="E53" s="68">
        <v>25</v>
      </c>
      <c r="F53" s="71">
        <v>1</v>
      </c>
      <c r="G53" s="71" t="s">
        <v>88</v>
      </c>
      <c r="H53" s="72"/>
      <c r="I53" s="73">
        <f t="shared" si="0"/>
        <v>0</v>
      </c>
      <c r="J53" s="72"/>
      <c r="K53" s="73">
        <f t="shared" si="1"/>
        <v>0</v>
      </c>
      <c r="L53" s="72"/>
      <c r="M53" s="73">
        <f t="shared" si="2"/>
        <v>0</v>
      </c>
      <c r="N53" s="72"/>
      <c r="O53" s="73">
        <f t="shared" si="3"/>
        <v>0</v>
      </c>
      <c r="P53" s="72"/>
      <c r="Q53" s="73">
        <f t="shared" si="4"/>
        <v>0</v>
      </c>
      <c r="R53" s="72"/>
      <c r="S53" s="73">
        <f t="shared" si="5"/>
        <v>0</v>
      </c>
      <c r="T53" s="72"/>
      <c r="U53" s="73">
        <f t="shared" si="6"/>
        <v>0</v>
      </c>
      <c r="V53" s="72"/>
      <c r="W53" s="73">
        <f t="shared" si="7"/>
        <v>0</v>
      </c>
      <c r="X53" s="74">
        <v>117</v>
      </c>
      <c r="Y53" s="73">
        <f t="shared" si="31"/>
        <v>3</v>
      </c>
      <c r="Z53" s="74">
        <v>117</v>
      </c>
      <c r="AA53" s="73">
        <f t="shared" si="32"/>
        <v>3</v>
      </c>
      <c r="AB53" s="74">
        <v>143</v>
      </c>
      <c r="AC53" s="73">
        <f t="shared" si="33"/>
        <v>4</v>
      </c>
      <c r="AD53" s="74">
        <v>96</v>
      </c>
      <c r="AE53" s="73">
        <f t="shared" si="34"/>
        <v>3</v>
      </c>
      <c r="AF53" s="74">
        <v>100</v>
      </c>
      <c r="AG53" s="73">
        <f t="shared" si="35"/>
        <v>3</v>
      </c>
      <c r="AH53" s="74">
        <v>84</v>
      </c>
      <c r="AI53" s="73">
        <f t="shared" si="36"/>
        <v>2</v>
      </c>
      <c r="AJ53" s="75">
        <f t="shared" si="30"/>
        <v>657</v>
      </c>
      <c r="AK53" s="76">
        <f t="shared" si="30"/>
        <v>18</v>
      </c>
      <c r="AL53" s="72">
        <v>3</v>
      </c>
      <c r="AM53" s="72">
        <v>38</v>
      </c>
      <c r="AN53" s="76">
        <f>SUM(AL53)+AM53</f>
        <v>41</v>
      </c>
      <c r="AO53" s="77">
        <f>IF(AJ53&lt;=0,0,IF(AJ53&lt;=359,1,IF(AJ53&lt;=719,2,IF(AJ53&lt;=1079,3,IF(AJ53&lt;=1679,4,IF(AJ53&lt;=1680,5,IF(AJ53&lt;=1680,1,5)))))))</f>
        <v>2</v>
      </c>
      <c r="AP53" s="78">
        <f>ROUND(((((I53+K53)*30)+(H53+J53))/50+(((M53+O53+Q53+U53+W53+S53)*40)+(L53+N53+P53+R53+T53+V53))/50+(Y53+AA53+AC53+AE53+AG53+AI53)*2),0)</f>
        <v>36</v>
      </c>
      <c r="AQ53" s="76">
        <f>SUM(AO53)+AP53</f>
        <v>38</v>
      </c>
      <c r="AR53" s="79">
        <f t="shared" si="37"/>
        <v>1</v>
      </c>
      <c r="AS53" s="79">
        <f t="shared" si="37"/>
        <v>2</v>
      </c>
      <c r="AT53" s="79">
        <f t="shared" si="37"/>
        <v>3</v>
      </c>
      <c r="AU53" s="80">
        <f t="shared" si="28"/>
        <v>7.8947368421052628</v>
      </c>
      <c r="AV53" s="72"/>
      <c r="AW53" s="72"/>
      <c r="AX53" s="72">
        <v>1</v>
      </c>
      <c r="AY53" s="72">
        <v>3</v>
      </c>
      <c r="AZ53" s="81">
        <f t="shared" si="29"/>
        <v>7</v>
      </c>
      <c r="BA53" s="80">
        <f t="shared" si="23"/>
        <v>18.421052631578945</v>
      </c>
      <c r="BB53" s="9" t="s">
        <v>26</v>
      </c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</row>
    <row r="54" spans="1:84" s="10" customFormat="1" ht="28.5" customHeight="1">
      <c r="A54" s="68">
        <v>44</v>
      </c>
      <c r="B54" s="69" t="s">
        <v>152</v>
      </c>
      <c r="C54" s="70" t="s">
        <v>103</v>
      </c>
      <c r="D54" s="69" t="s">
        <v>81</v>
      </c>
      <c r="E54" s="68">
        <v>80</v>
      </c>
      <c r="F54" s="68">
        <v>1</v>
      </c>
      <c r="G54" s="68" t="s">
        <v>82</v>
      </c>
      <c r="H54" s="72"/>
      <c r="I54" s="73">
        <f t="shared" si="0"/>
        <v>0</v>
      </c>
      <c r="J54" s="72"/>
      <c r="K54" s="73">
        <f t="shared" si="1"/>
        <v>0</v>
      </c>
      <c r="L54" s="72"/>
      <c r="M54" s="73">
        <f t="shared" si="2"/>
        <v>0</v>
      </c>
      <c r="N54" s="72"/>
      <c r="O54" s="73">
        <f t="shared" si="3"/>
        <v>0</v>
      </c>
      <c r="P54" s="72"/>
      <c r="Q54" s="73">
        <f t="shared" si="4"/>
        <v>0</v>
      </c>
      <c r="R54" s="72"/>
      <c r="S54" s="73">
        <f t="shared" si="5"/>
        <v>0</v>
      </c>
      <c r="T54" s="72"/>
      <c r="U54" s="73">
        <f t="shared" si="6"/>
        <v>0</v>
      </c>
      <c r="V54" s="72"/>
      <c r="W54" s="73">
        <f t="shared" si="7"/>
        <v>0</v>
      </c>
      <c r="X54" s="74">
        <v>30</v>
      </c>
      <c r="Y54" s="73">
        <f t="shared" si="31"/>
        <v>1</v>
      </c>
      <c r="Z54" s="74">
        <v>44</v>
      </c>
      <c r="AA54" s="73">
        <f t="shared" si="32"/>
        <v>1</v>
      </c>
      <c r="AB54" s="74">
        <v>47</v>
      </c>
      <c r="AC54" s="73">
        <f t="shared" si="33"/>
        <v>1</v>
      </c>
      <c r="AD54" s="74">
        <v>52</v>
      </c>
      <c r="AE54" s="73">
        <f t="shared" si="34"/>
        <v>2</v>
      </c>
      <c r="AF54" s="74">
        <v>68</v>
      </c>
      <c r="AG54" s="73">
        <f t="shared" si="35"/>
        <v>2</v>
      </c>
      <c r="AH54" s="74">
        <v>56</v>
      </c>
      <c r="AI54" s="73">
        <f t="shared" si="36"/>
        <v>2</v>
      </c>
      <c r="AJ54" s="95">
        <f t="shared" si="30"/>
        <v>297</v>
      </c>
      <c r="AK54" s="76">
        <f t="shared" si="30"/>
        <v>9</v>
      </c>
      <c r="AL54" s="71">
        <v>2</v>
      </c>
      <c r="AM54" s="71">
        <v>19</v>
      </c>
      <c r="AN54" s="96">
        <v>21</v>
      </c>
      <c r="AO54" s="97">
        <v>1</v>
      </c>
      <c r="AP54" s="98">
        <v>18</v>
      </c>
      <c r="AQ54" s="96">
        <v>19</v>
      </c>
      <c r="AR54" s="99">
        <v>1</v>
      </c>
      <c r="AS54" s="99">
        <v>1</v>
      </c>
      <c r="AT54" s="99">
        <v>2</v>
      </c>
      <c r="AU54" s="80">
        <f t="shared" si="28"/>
        <v>10.526315789473683</v>
      </c>
      <c r="AV54" s="71"/>
      <c r="AW54" s="71"/>
      <c r="AX54" s="71"/>
      <c r="AY54" s="71">
        <v>2</v>
      </c>
      <c r="AZ54" s="81">
        <f t="shared" si="29"/>
        <v>4</v>
      </c>
      <c r="BA54" s="80">
        <f t="shared" si="23"/>
        <v>21.052631578947366</v>
      </c>
      <c r="BB54" s="9" t="s">
        <v>25</v>
      </c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</row>
    <row r="55" spans="1:84" s="10" customFormat="1" ht="28.5" customHeight="1">
      <c r="A55" s="68">
        <v>45</v>
      </c>
      <c r="B55" s="69" t="s">
        <v>153</v>
      </c>
      <c r="C55" s="70" t="s">
        <v>92</v>
      </c>
      <c r="D55" s="69" t="s">
        <v>93</v>
      </c>
      <c r="E55" s="71">
        <v>100</v>
      </c>
      <c r="F55" s="71">
        <v>4</v>
      </c>
      <c r="G55" s="71" t="s">
        <v>88</v>
      </c>
      <c r="H55" s="72"/>
      <c r="I55" s="73">
        <f t="shared" si="0"/>
        <v>0</v>
      </c>
      <c r="J55" s="72"/>
      <c r="K55" s="73">
        <f t="shared" si="1"/>
        <v>0</v>
      </c>
      <c r="L55" s="72"/>
      <c r="M55" s="73">
        <f t="shared" si="2"/>
        <v>0</v>
      </c>
      <c r="N55" s="72"/>
      <c r="O55" s="73">
        <f t="shared" si="3"/>
        <v>0</v>
      </c>
      <c r="P55" s="72"/>
      <c r="Q55" s="73">
        <f t="shared" si="4"/>
        <v>0</v>
      </c>
      <c r="R55" s="72"/>
      <c r="S55" s="73">
        <f t="shared" si="5"/>
        <v>0</v>
      </c>
      <c r="T55" s="72"/>
      <c r="U55" s="73">
        <f t="shared" si="6"/>
        <v>0</v>
      </c>
      <c r="V55" s="72"/>
      <c r="W55" s="73">
        <f t="shared" si="7"/>
        <v>0</v>
      </c>
      <c r="X55" s="74">
        <v>112</v>
      </c>
      <c r="Y55" s="73">
        <f t="shared" si="31"/>
        <v>3</v>
      </c>
      <c r="Z55" s="74">
        <v>128</v>
      </c>
      <c r="AA55" s="73">
        <f t="shared" si="32"/>
        <v>3</v>
      </c>
      <c r="AB55" s="74">
        <v>147</v>
      </c>
      <c r="AC55" s="73">
        <f t="shared" si="33"/>
        <v>4</v>
      </c>
      <c r="AD55" s="74">
        <v>134</v>
      </c>
      <c r="AE55" s="73">
        <f t="shared" si="34"/>
        <v>4</v>
      </c>
      <c r="AF55" s="74">
        <v>164</v>
      </c>
      <c r="AG55" s="73">
        <f t="shared" si="35"/>
        <v>4</v>
      </c>
      <c r="AH55" s="74">
        <v>157</v>
      </c>
      <c r="AI55" s="73">
        <f t="shared" si="36"/>
        <v>4</v>
      </c>
      <c r="AJ55" s="95">
        <f t="shared" si="30"/>
        <v>842</v>
      </c>
      <c r="AK55" s="76">
        <f t="shared" si="30"/>
        <v>22</v>
      </c>
      <c r="AL55" s="72">
        <v>4</v>
      </c>
      <c r="AM55" s="72">
        <v>52</v>
      </c>
      <c r="AN55" s="76">
        <f t="shared" ref="AN55:AN69" si="38">SUM(AL55)+AM55</f>
        <v>56</v>
      </c>
      <c r="AO55" s="77">
        <f t="shared" ref="AO55:AO69" si="39">IF(AJ55&lt;=0,0,IF(AJ55&lt;=359,1,IF(AJ55&lt;=719,2,IF(AJ55&lt;=1079,3,IF(AJ55&lt;=1679,4,IF(AJ55&lt;=1680,5,IF(AJ55&lt;=1680,1,5)))))))</f>
        <v>3</v>
      </c>
      <c r="AP55" s="78">
        <f t="shared" ref="AP55:AP69" si="40">ROUND(((((I55+K55)*30)+(H55+J55))/50+(((M55+O55+Q55+U55+W55+S55)*40)+(L55+N55+P55+R55+T55+V55))/50+(Y55+AA55+AC55+AE55+AG55+AI55)*2),0)</f>
        <v>44</v>
      </c>
      <c r="AQ55" s="76">
        <f t="shared" ref="AQ55:AQ69" si="41">SUM(AO55)+AP55</f>
        <v>47</v>
      </c>
      <c r="AR55" s="79">
        <f t="shared" ref="AR55:AR69" si="42">SUM(AL55)-AO55</f>
        <v>1</v>
      </c>
      <c r="AS55" s="79">
        <f t="shared" ref="AS55:AT69" si="43">SUM(AM55)-AP55</f>
        <v>8</v>
      </c>
      <c r="AT55" s="79">
        <f t="shared" si="43"/>
        <v>9</v>
      </c>
      <c r="AU55" s="80">
        <f t="shared" si="28"/>
        <v>19.148936170212767</v>
      </c>
      <c r="AV55" s="72">
        <v>3</v>
      </c>
      <c r="AW55" s="72"/>
      <c r="AX55" s="72"/>
      <c r="AY55" s="72">
        <v>5</v>
      </c>
      <c r="AZ55" s="81">
        <f t="shared" si="29"/>
        <v>11</v>
      </c>
      <c r="BA55" s="80">
        <f t="shared" si="23"/>
        <v>23.404255319148938</v>
      </c>
      <c r="BB55" s="9" t="s">
        <v>26</v>
      </c>
    </row>
    <row r="56" spans="1:84" s="100" customFormat="1" ht="28.5" customHeight="1">
      <c r="A56" s="68">
        <v>46</v>
      </c>
      <c r="B56" s="69" t="s">
        <v>154</v>
      </c>
      <c r="C56" s="70" t="s">
        <v>90</v>
      </c>
      <c r="D56" s="69" t="s">
        <v>81</v>
      </c>
      <c r="E56" s="68">
        <v>45</v>
      </c>
      <c r="F56" s="71">
        <v>1</v>
      </c>
      <c r="G56" s="71" t="s">
        <v>88</v>
      </c>
      <c r="H56" s="72"/>
      <c r="I56" s="73">
        <f t="shared" si="0"/>
        <v>0</v>
      </c>
      <c r="J56" s="72"/>
      <c r="K56" s="73">
        <f t="shared" si="1"/>
        <v>0</v>
      </c>
      <c r="L56" s="72"/>
      <c r="M56" s="73">
        <f t="shared" si="2"/>
        <v>0</v>
      </c>
      <c r="N56" s="72"/>
      <c r="O56" s="73">
        <f t="shared" si="3"/>
        <v>0</v>
      </c>
      <c r="P56" s="72"/>
      <c r="Q56" s="73">
        <f t="shared" si="4"/>
        <v>0</v>
      </c>
      <c r="R56" s="72"/>
      <c r="S56" s="73">
        <f t="shared" si="5"/>
        <v>0</v>
      </c>
      <c r="T56" s="72"/>
      <c r="U56" s="73">
        <f t="shared" si="6"/>
        <v>0</v>
      </c>
      <c r="V56" s="72"/>
      <c r="W56" s="73">
        <f t="shared" si="7"/>
        <v>0</v>
      </c>
      <c r="X56" s="74">
        <v>65</v>
      </c>
      <c r="Y56" s="73">
        <f t="shared" si="31"/>
        <v>2</v>
      </c>
      <c r="Z56" s="74">
        <v>53</v>
      </c>
      <c r="AA56" s="73">
        <f t="shared" si="32"/>
        <v>2</v>
      </c>
      <c r="AB56" s="74">
        <v>57</v>
      </c>
      <c r="AC56" s="73">
        <f t="shared" si="33"/>
        <v>2</v>
      </c>
      <c r="AD56" s="74">
        <v>47</v>
      </c>
      <c r="AE56" s="73">
        <f t="shared" si="34"/>
        <v>1</v>
      </c>
      <c r="AF56" s="74">
        <v>33</v>
      </c>
      <c r="AG56" s="73">
        <f t="shared" si="35"/>
        <v>1</v>
      </c>
      <c r="AH56" s="74">
        <v>45</v>
      </c>
      <c r="AI56" s="73">
        <f t="shared" si="36"/>
        <v>1</v>
      </c>
      <c r="AJ56" s="95">
        <f t="shared" si="30"/>
        <v>300</v>
      </c>
      <c r="AK56" s="76">
        <f t="shared" si="30"/>
        <v>9</v>
      </c>
      <c r="AL56" s="72">
        <v>2</v>
      </c>
      <c r="AM56" s="72">
        <v>20</v>
      </c>
      <c r="AN56" s="76">
        <f t="shared" si="38"/>
        <v>22</v>
      </c>
      <c r="AO56" s="77">
        <f t="shared" si="39"/>
        <v>1</v>
      </c>
      <c r="AP56" s="78">
        <f t="shared" si="40"/>
        <v>18</v>
      </c>
      <c r="AQ56" s="76">
        <f t="shared" si="41"/>
        <v>19</v>
      </c>
      <c r="AR56" s="79">
        <f t="shared" si="42"/>
        <v>1</v>
      </c>
      <c r="AS56" s="79">
        <f t="shared" si="43"/>
        <v>2</v>
      </c>
      <c r="AT56" s="79">
        <f t="shared" si="43"/>
        <v>3</v>
      </c>
      <c r="AU56" s="80">
        <f t="shared" si="28"/>
        <v>15.789473684210526</v>
      </c>
      <c r="AV56" s="72"/>
      <c r="AW56" s="72"/>
      <c r="AX56" s="72"/>
      <c r="AY56" s="72">
        <v>2</v>
      </c>
      <c r="AZ56" s="81">
        <f t="shared" si="29"/>
        <v>5</v>
      </c>
      <c r="BA56" s="80">
        <f t="shared" si="23"/>
        <v>26.315789473684209</v>
      </c>
      <c r="BB56" s="9" t="s">
        <v>25</v>
      </c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spans="1:84" s="10" customFormat="1" ht="28.5" customHeight="1">
      <c r="A57" s="68">
        <v>47</v>
      </c>
      <c r="B57" s="69" t="s">
        <v>155</v>
      </c>
      <c r="C57" s="70" t="s">
        <v>92</v>
      </c>
      <c r="D57" s="69" t="s">
        <v>81</v>
      </c>
      <c r="E57" s="68">
        <v>25</v>
      </c>
      <c r="F57" s="68">
        <v>1</v>
      </c>
      <c r="G57" s="68" t="s">
        <v>88</v>
      </c>
      <c r="H57" s="72"/>
      <c r="I57" s="73">
        <f t="shared" si="0"/>
        <v>0</v>
      </c>
      <c r="J57" s="72"/>
      <c r="K57" s="73">
        <f t="shared" si="1"/>
        <v>0</v>
      </c>
      <c r="L57" s="72"/>
      <c r="M57" s="73">
        <f t="shared" si="2"/>
        <v>0</v>
      </c>
      <c r="N57" s="72"/>
      <c r="O57" s="73">
        <f t="shared" si="3"/>
        <v>0</v>
      </c>
      <c r="P57" s="72"/>
      <c r="Q57" s="73">
        <f t="shared" si="4"/>
        <v>0</v>
      </c>
      <c r="R57" s="72"/>
      <c r="S57" s="73">
        <f t="shared" si="5"/>
        <v>0</v>
      </c>
      <c r="T57" s="72"/>
      <c r="U57" s="73">
        <f t="shared" si="6"/>
        <v>0</v>
      </c>
      <c r="V57" s="72"/>
      <c r="W57" s="73">
        <f t="shared" si="7"/>
        <v>0</v>
      </c>
      <c r="X57" s="74">
        <v>90</v>
      </c>
      <c r="Y57" s="73">
        <f t="shared" si="31"/>
        <v>3</v>
      </c>
      <c r="Z57" s="74">
        <v>97</v>
      </c>
      <c r="AA57" s="73">
        <f t="shared" si="32"/>
        <v>3</v>
      </c>
      <c r="AB57" s="74">
        <v>123</v>
      </c>
      <c r="AC57" s="73">
        <f t="shared" si="33"/>
        <v>3</v>
      </c>
      <c r="AD57" s="74">
        <v>84</v>
      </c>
      <c r="AE57" s="73">
        <f t="shared" si="34"/>
        <v>2</v>
      </c>
      <c r="AF57" s="74">
        <v>106</v>
      </c>
      <c r="AG57" s="73">
        <f t="shared" si="35"/>
        <v>3</v>
      </c>
      <c r="AH57" s="74">
        <v>85</v>
      </c>
      <c r="AI57" s="73">
        <f t="shared" si="36"/>
        <v>2</v>
      </c>
      <c r="AJ57" s="95">
        <f t="shared" si="30"/>
        <v>585</v>
      </c>
      <c r="AK57" s="76">
        <f t="shared" si="30"/>
        <v>16</v>
      </c>
      <c r="AL57" s="72">
        <v>2</v>
      </c>
      <c r="AM57" s="72">
        <v>42</v>
      </c>
      <c r="AN57" s="76">
        <f t="shared" si="38"/>
        <v>44</v>
      </c>
      <c r="AO57" s="77">
        <f t="shared" si="39"/>
        <v>2</v>
      </c>
      <c r="AP57" s="78">
        <f t="shared" si="40"/>
        <v>32</v>
      </c>
      <c r="AQ57" s="76">
        <f t="shared" si="41"/>
        <v>34</v>
      </c>
      <c r="AR57" s="79">
        <f t="shared" si="42"/>
        <v>0</v>
      </c>
      <c r="AS57" s="79">
        <f t="shared" si="43"/>
        <v>10</v>
      </c>
      <c r="AT57" s="79">
        <f t="shared" si="43"/>
        <v>10</v>
      </c>
      <c r="AU57" s="80">
        <f t="shared" si="28"/>
        <v>29.411764705882355</v>
      </c>
      <c r="AV57" s="72">
        <v>1</v>
      </c>
      <c r="AW57" s="72">
        <v>1</v>
      </c>
      <c r="AX57" s="72"/>
      <c r="AY57" s="72">
        <v>1</v>
      </c>
      <c r="AZ57" s="81">
        <f t="shared" si="29"/>
        <v>9</v>
      </c>
      <c r="BA57" s="80">
        <f t="shared" si="23"/>
        <v>26.47058823529412</v>
      </c>
      <c r="BB57" s="9" t="s">
        <v>26</v>
      </c>
    </row>
    <row r="58" spans="1:84" s="10" customFormat="1" ht="28.5" customHeight="1">
      <c r="A58" s="68">
        <v>48</v>
      </c>
      <c r="B58" s="69" t="s">
        <v>156</v>
      </c>
      <c r="C58" s="70" t="s">
        <v>127</v>
      </c>
      <c r="D58" s="69" t="s">
        <v>93</v>
      </c>
      <c r="E58" s="68">
        <v>85</v>
      </c>
      <c r="F58" s="68">
        <v>1</v>
      </c>
      <c r="G58" s="68" t="s">
        <v>88</v>
      </c>
      <c r="H58" s="72"/>
      <c r="I58" s="73">
        <f t="shared" si="0"/>
        <v>0</v>
      </c>
      <c r="J58" s="72"/>
      <c r="K58" s="73">
        <f t="shared" si="1"/>
        <v>0</v>
      </c>
      <c r="L58" s="72"/>
      <c r="M58" s="73">
        <f t="shared" si="2"/>
        <v>0</v>
      </c>
      <c r="N58" s="72"/>
      <c r="O58" s="73">
        <f t="shared" si="3"/>
        <v>0</v>
      </c>
      <c r="P58" s="72"/>
      <c r="Q58" s="73">
        <f t="shared" si="4"/>
        <v>0</v>
      </c>
      <c r="R58" s="72"/>
      <c r="S58" s="73">
        <f t="shared" si="5"/>
        <v>0</v>
      </c>
      <c r="T58" s="72"/>
      <c r="U58" s="73">
        <f t="shared" si="6"/>
        <v>0</v>
      </c>
      <c r="V58" s="72"/>
      <c r="W58" s="73">
        <f t="shared" si="7"/>
        <v>0</v>
      </c>
      <c r="X58" s="74">
        <v>58</v>
      </c>
      <c r="Y58" s="73">
        <f t="shared" si="31"/>
        <v>2</v>
      </c>
      <c r="Z58" s="74">
        <v>84</v>
      </c>
      <c r="AA58" s="73">
        <f t="shared" si="32"/>
        <v>2</v>
      </c>
      <c r="AB58" s="74">
        <v>70</v>
      </c>
      <c r="AC58" s="73">
        <f t="shared" si="33"/>
        <v>2</v>
      </c>
      <c r="AD58" s="74">
        <v>70</v>
      </c>
      <c r="AE58" s="73">
        <f t="shared" si="34"/>
        <v>2</v>
      </c>
      <c r="AF58" s="74">
        <v>80</v>
      </c>
      <c r="AG58" s="73">
        <f t="shared" si="35"/>
        <v>2</v>
      </c>
      <c r="AH58" s="74">
        <v>61</v>
      </c>
      <c r="AI58" s="73">
        <f t="shared" si="36"/>
        <v>2</v>
      </c>
      <c r="AJ58" s="95">
        <f t="shared" si="30"/>
        <v>423</v>
      </c>
      <c r="AK58" s="76">
        <f t="shared" si="30"/>
        <v>12</v>
      </c>
      <c r="AL58" s="72">
        <v>2</v>
      </c>
      <c r="AM58" s="72">
        <v>29</v>
      </c>
      <c r="AN58" s="76">
        <f t="shared" si="38"/>
        <v>31</v>
      </c>
      <c r="AO58" s="77">
        <f t="shared" si="39"/>
        <v>2</v>
      </c>
      <c r="AP58" s="78">
        <f t="shared" si="40"/>
        <v>24</v>
      </c>
      <c r="AQ58" s="76">
        <f t="shared" si="41"/>
        <v>26</v>
      </c>
      <c r="AR58" s="79">
        <f t="shared" si="42"/>
        <v>0</v>
      </c>
      <c r="AS58" s="79">
        <f t="shared" si="43"/>
        <v>5</v>
      </c>
      <c r="AT58" s="79">
        <f t="shared" si="43"/>
        <v>5</v>
      </c>
      <c r="AU58" s="80">
        <f t="shared" si="28"/>
        <v>19.230769230769234</v>
      </c>
      <c r="AV58" s="72"/>
      <c r="AW58" s="72"/>
      <c r="AX58" s="72"/>
      <c r="AY58" s="72">
        <v>3</v>
      </c>
      <c r="AZ58" s="81">
        <f t="shared" si="29"/>
        <v>8</v>
      </c>
      <c r="BA58" s="80">
        <f t="shared" si="23"/>
        <v>30.76923076923077</v>
      </c>
      <c r="BB58" s="9" t="s">
        <v>25</v>
      </c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 s="10" customFormat="1" ht="28.5" customHeight="1">
      <c r="A59" s="68">
        <v>49</v>
      </c>
      <c r="B59" s="69" t="s">
        <v>157</v>
      </c>
      <c r="C59" s="70" t="s">
        <v>87</v>
      </c>
      <c r="D59" s="69" t="s">
        <v>81</v>
      </c>
      <c r="E59" s="71">
        <v>50</v>
      </c>
      <c r="F59" s="71">
        <v>4</v>
      </c>
      <c r="G59" s="71" t="s">
        <v>88</v>
      </c>
      <c r="H59" s="82"/>
      <c r="I59" s="73">
        <f t="shared" si="0"/>
        <v>0</v>
      </c>
      <c r="J59" s="82"/>
      <c r="K59" s="73">
        <f t="shared" si="1"/>
        <v>0</v>
      </c>
      <c r="L59" s="82"/>
      <c r="M59" s="73">
        <f t="shared" si="2"/>
        <v>0</v>
      </c>
      <c r="N59" s="82"/>
      <c r="O59" s="73">
        <f t="shared" si="3"/>
        <v>0</v>
      </c>
      <c r="P59" s="82"/>
      <c r="Q59" s="73">
        <f t="shared" si="4"/>
        <v>0</v>
      </c>
      <c r="R59" s="82"/>
      <c r="S59" s="73">
        <f t="shared" si="5"/>
        <v>0</v>
      </c>
      <c r="T59" s="82"/>
      <c r="U59" s="73">
        <f t="shared" si="6"/>
        <v>0</v>
      </c>
      <c r="V59" s="82"/>
      <c r="W59" s="73">
        <f t="shared" si="7"/>
        <v>0</v>
      </c>
      <c r="X59" s="74">
        <v>12</v>
      </c>
      <c r="Y59" s="73">
        <f t="shared" si="31"/>
        <v>1</v>
      </c>
      <c r="Z59" s="74">
        <v>21</v>
      </c>
      <c r="AA59" s="73">
        <f t="shared" si="32"/>
        <v>1</v>
      </c>
      <c r="AB59" s="74">
        <v>34</v>
      </c>
      <c r="AC59" s="73">
        <f t="shared" si="33"/>
        <v>1</v>
      </c>
      <c r="AD59" s="74">
        <v>18</v>
      </c>
      <c r="AE59" s="73">
        <f t="shared" si="34"/>
        <v>1</v>
      </c>
      <c r="AF59" s="74">
        <v>19</v>
      </c>
      <c r="AG59" s="73">
        <f t="shared" si="35"/>
        <v>1</v>
      </c>
      <c r="AH59" s="74">
        <v>22</v>
      </c>
      <c r="AI59" s="73">
        <f t="shared" si="36"/>
        <v>1</v>
      </c>
      <c r="AJ59" s="95">
        <f t="shared" si="30"/>
        <v>126</v>
      </c>
      <c r="AK59" s="81">
        <f t="shared" si="30"/>
        <v>6</v>
      </c>
      <c r="AL59" s="82">
        <v>1</v>
      </c>
      <c r="AM59" s="82">
        <v>15</v>
      </c>
      <c r="AN59" s="81">
        <f t="shared" si="38"/>
        <v>16</v>
      </c>
      <c r="AO59" s="83">
        <f t="shared" si="39"/>
        <v>1</v>
      </c>
      <c r="AP59" s="84">
        <f t="shared" si="40"/>
        <v>12</v>
      </c>
      <c r="AQ59" s="81">
        <f t="shared" si="41"/>
        <v>13</v>
      </c>
      <c r="AR59" s="85">
        <f t="shared" si="42"/>
        <v>0</v>
      </c>
      <c r="AS59" s="85">
        <f t="shared" si="43"/>
        <v>3</v>
      </c>
      <c r="AT59" s="85">
        <f t="shared" si="43"/>
        <v>3</v>
      </c>
      <c r="AU59" s="80">
        <f t="shared" si="28"/>
        <v>23.076923076923077</v>
      </c>
      <c r="AV59" s="82"/>
      <c r="AW59" s="82"/>
      <c r="AX59" s="82">
        <v>1</v>
      </c>
      <c r="AY59" s="82"/>
      <c r="AZ59" s="81">
        <f t="shared" si="29"/>
        <v>4</v>
      </c>
      <c r="BA59" s="80">
        <f t="shared" si="23"/>
        <v>30.76923076923077</v>
      </c>
      <c r="BB59" s="9" t="s">
        <v>24</v>
      </c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spans="1:84" s="11" customFormat="1" ht="28.5" customHeight="1">
      <c r="A60" s="68">
        <v>50</v>
      </c>
      <c r="B60" s="69" t="s">
        <v>158</v>
      </c>
      <c r="C60" s="70" t="s">
        <v>87</v>
      </c>
      <c r="D60" s="69" t="s">
        <v>81</v>
      </c>
      <c r="E60" s="68">
        <v>60</v>
      </c>
      <c r="F60" s="68">
        <v>1</v>
      </c>
      <c r="G60" s="68" t="s">
        <v>88</v>
      </c>
      <c r="H60" s="72"/>
      <c r="I60" s="73">
        <f t="shared" si="0"/>
        <v>0</v>
      </c>
      <c r="J60" s="72"/>
      <c r="K60" s="73">
        <f t="shared" si="1"/>
        <v>0</v>
      </c>
      <c r="L60" s="72"/>
      <c r="M60" s="73">
        <f t="shared" si="2"/>
        <v>0</v>
      </c>
      <c r="N60" s="72"/>
      <c r="O60" s="73">
        <f t="shared" si="3"/>
        <v>0</v>
      </c>
      <c r="P60" s="72"/>
      <c r="Q60" s="73">
        <f t="shared" si="4"/>
        <v>0</v>
      </c>
      <c r="R60" s="72"/>
      <c r="S60" s="73">
        <f t="shared" si="5"/>
        <v>0</v>
      </c>
      <c r="T60" s="72"/>
      <c r="U60" s="73">
        <f t="shared" si="6"/>
        <v>0</v>
      </c>
      <c r="V60" s="72"/>
      <c r="W60" s="73">
        <f t="shared" si="7"/>
        <v>0</v>
      </c>
      <c r="X60" s="74">
        <v>28</v>
      </c>
      <c r="Y60" s="73">
        <f t="shared" si="31"/>
        <v>1</v>
      </c>
      <c r="Z60" s="74">
        <v>47</v>
      </c>
      <c r="AA60" s="73">
        <f t="shared" si="32"/>
        <v>1</v>
      </c>
      <c r="AB60" s="74">
        <v>54</v>
      </c>
      <c r="AC60" s="73">
        <f t="shared" si="33"/>
        <v>2</v>
      </c>
      <c r="AD60" s="74">
        <v>48</v>
      </c>
      <c r="AE60" s="73">
        <f t="shared" si="34"/>
        <v>1</v>
      </c>
      <c r="AF60" s="74">
        <v>50</v>
      </c>
      <c r="AG60" s="73">
        <f t="shared" si="35"/>
        <v>2</v>
      </c>
      <c r="AH60" s="74">
        <v>51</v>
      </c>
      <c r="AI60" s="73">
        <f t="shared" si="36"/>
        <v>2</v>
      </c>
      <c r="AJ60" s="95">
        <f t="shared" si="30"/>
        <v>278</v>
      </c>
      <c r="AK60" s="76">
        <f t="shared" si="30"/>
        <v>9</v>
      </c>
      <c r="AL60" s="72">
        <v>2</v>
      </c>
      <c r="AM60" s="72">
        <v>20</v>
      </c>
      <c r="AN60" s="76">
        <f t="shared" si="38"/>
        <v>22</v>
      </c>
      <c r="AO60" s="77">
        <f t="shared" si="39"/>
        <v>1</v>
      </c>
      <c r="AP60" s="78">
        <f t="shared" si="40"/>
        <v>18</v>
      </c>
      <c r="AQ60" s="76">
        <f t="shared" si="41"/>
        <v>19</v>
      </c>
      <c r="AR60" s="79">
        <f t="shared" si="42"/>
        <v>1</v>
      </c>
      <c r="AS60" s="79">
        <f t="shared" si="43"/>
        <v>2</v>
      </c>
      <c r="AT60" s="79">
        <f t="shared" si="43"/>
        <v>3</v>
      </c>
      <c r="AU60" s="80">
        <f t="shared" si="28"/>
        <v>15.789473684210526</v>
      </c>
      <c r="AV60" s="72"/>
      <c r="AW60" s="72"/>
      <c r="AX60" s="72">
        <v>1</v>
      </c>
      <c r="AY60" s="72">
        <v>2</v>
      </c>
      <c r="AZ60" s="81">
        <f t="shared" si="29"/>
        <v>6</v>
      </c>
      <c r="BA60" s="80">
        <f t="shared" si="23"/>
        <v>31.578947368421051</v>
      </c>
      <c r="BB60" s="9" t="s">
        <v>25</v>
      </c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spans="1:84" s="10" customFormat="1" ht="28.5" customHeight="1">
      <c r="A61" s="68">
        <v>51</v>
      </c>
      <c r="B61" s="69" t="s">
        <v>159</v>
      </c>
      <c r="C61" s="70" t="s">
        <v>80</v>
      </c>
      <c r="D61" s="69" t="s">
        <v>81</v>
      </c>
      <c r="E61" s="68">
        <v>50</v>
      </c>
      <c r="F61" s="68">
        <v>4</v>
      </c>
      <c r="G61" s="68" t="s">
        <v>88</v>
      </c>
      <c r="H61" s="82"/>
      <c r="I61" s="73">
        <f t="shared" si="0"/>
        <v>0</v>
      </c>
      <c r="J61" s="82"/>
      <c r="K61" s="73">
        <f t="shared" si="1"/>
        <v>0</v>
      </c>
      <c r="L61" s="82"/>
      <c r="M61" s="73">
        <f t="shared" si="2"/>
        <v>0</v>
      </c>
      <c r="N61" s="82"/>
      <c r="O61" s="73">
        <f t="shared" si="3"/>
        <v>0</v>
      </c>
      <c r="P61" s="82"/>
      <c r="Q61" s="73">
        <f t="shared" si="4"/>
        <v>0</v>
      </c>
      <c r="R61" s="82"/>
      <c r="S61" s="73">
        <f t="shared" si="5"/>
        <v>0</v>
      </c>
      <c r="T61" s="82"/>
      <c r="U61" s="73">
        <f t="shared" si="6"/>
        <v>0</v>
      </c>
      <c r="V61" s="82"/>
      <c r="W61" s="73">
        <f t="shared" si="7"/>
        <v>0</v>
      </c>
      <c r="X61" s="74">
        <v>70</v>
      </c>
      <c r="Y61" s="73">
        <f t="shared" si="31"/>
        <v>2</v>
      </c>
      <c r="Z61" s="74">
        <v>82</v>
      </c>
      <c r="AA61" s="73">
        <f t="shared" si="32"/>
        <v>2</v>
      </c>
      <c r="AB61" s="74">
        <v>67</v>
      </c>
      <c r="AC61" s="73">
        <f t="shared" si="33"/>
        <v>2</v>
      </c>
      <c r="AD61" s="74">
        <v>24</v>
      </c>
      <c r="AE61" s="73">
        <f t="shared" si="34"/>
        <v>1</v>
      </c>
      <c r="AF61" s="74">
        <v>30</v>
      </c>
      <c r="AG61" s="73">
        <f t="shared" si="35"/>
        <v>1</v>
      </c>
      <c r="AH61" s="74">
        <v>33</v>
      </c>
      <c r="AI61" s="73">
        <f t="shared" si="36"/>
        <v>1</v>
      </c>
      <c r="AJ61" s="95">
        <f t="shared" si="30"/>
        <v>306</v>
      </c>
      <c r="AK61" s="81">
        <f t="shared" si="30"/>
        <v>9</v>
      </c>
      <c r="AL61" s="82">
        <v>2</v>
      </c>
      <c r="AM61" s="82">
        <v>20</v>
      </c>
      <c r="AN61" s="81">
        <f t="shared" si="38"/>
        <v>22</v>
      </c>
      <c r="AO61" s="83">
        <f t="shared" si="39"/>
        <v>1</v>
      </c>
      <c r="AP61" s="84">
        <f t="shared" si="40"/>
        <v>18</v>
      </c>
      <c r="AQ61" s="81">
        <f t="shared" si="41"/>
        <v>19</v>
      </c>
      <c r="AR61" s="85">
        <f t="shared" si="42"/>
        <v>1</v>
      </c>
      <c r="AS61" s="85">
        <f t="shared" si="43"/>
        <v>2</v>
      </c>
      <c r="AT61" s="85">
        <f t="shared" si="43"/>
        <v>3</v>
      </c>
      <c r="AU61" s="80">
        <f t="shared" si="28"/>
        <v>15.789473684210526</v>
      </c>
      <c r="AV61" s="82"/>
      <c r="AW61" s="82"/>
      <c r="AX61" s="82"/>
      <c r="AY61" s="82">
        <v>3</v>
      </c>
      <c r="AZ61" s="81">
        <f t="shared" si="29"/>
        <v>6</v>
      </c>
      <c r="BA61" s="80">
        <f t="shared" si="23"/>
        <v>31.578947368421051</v>
      </c>
      <c r="BB61" s="9" t="s">
        <v>25</v>
      </c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</row>
    <row r="62" spans="1:84" s="9" customFormat="1" ht="28.5" customHeight="1">
      <c r="A62" s="68">
        <v>52</v>
      </c>
      <c r="B62" s="69" t="s">
        <v>160</v>
      </c>
      <c r="C62" s="70" t="s">
        <v>161</v>
      </c>
      <c r="D62" s="69" t="s">
        <v>93</v>
      </c>
      <c r="E62" s="68">
        <v>70</v>
      </c>
      <c r="F62" s="71">
        <v>1</v>
      </c>
      <c r="G62" s="71" t="s">
        <v>88</v>
      </c>
      <c r="H62" s="72"/>
      <c r="I62" s="73">
        <f t="shared" si="0"/>
        <v>0</v>
      </c>
      <c r="J62" s="72"/>
      <c r="K62" s="73">
        <f t="shared" si="1"/>
        <v>0</v>
      </c>
      <c r="L62" s="72"/>
      <c r="M62" s="73">
        <f t="shared" si="2"/>
        <v>0</v>
      </c>
      <c r="N62" s="72"/>
      <c r="O62" s="73">
        <f t="shared" si="3"/>
        <v>0</v>
      </c>
      <c r="P62" s="72"/>
      <c r="Q62" s="73">
        <f t="shared" si="4"/>
        <v>0</v>
      </c>
      <c r="R62" s="72"/>
      <c r="S62" s="73">
        <f t="shared" si="5"/>
        <v>0</v>
      </c>
      <c r="T62" s="72"/>
      <c r="U62" s="73">
        <f t="shared" si="6"/>
        <v>0</v>
      </c>
      <c r="V62" s="72"/>
      <c r="W62" s="73">
        <f t="shared" si="7"/>
        <v>0</v>
      </c>
      <c r="X62" s="74">
        <v>134</v>
      </c>
      <c r="Y62" s="73">
        <f t="shared" si="31"/>
        <v>4</v>
      </c>
      <c r="Z62" s="74">
        <v>151</v>
      </c>
      <c r="AA62" s="73">
        <f t="shared" si="32"/>
        <v>4</v>
      </c>
      <c r="AB62" s="74">
        <v>169</v>
      </c>
      <c r="AC62" s="73">
        <f t="shared" si="33"/>
        <v>4</v>
      </c>
      <c r="AD62" s="74">
        <v>242</v>
      </c>
      <c r="AE62" s="73">
        <f t="shared" si="34"/>
        <v>6</v>
      </c>
      <c r="AF62" s="74">
        <v>247</v>
      </c>
      <c r="AG62" s="73">
        <f t="shared" si="35"/>
        <v>6</v>
      </c>
      <c r="AH62" s="74">
        <v>258</v>
      </c>
      <c r="AI62" s="73">
        <f t="shared" si="36"/>
        <v>7</v>
      </c>
      <c r="AJ62" s="95">
        <f t="shared" si="30"/>
        <v>1201</v>
      </c>
      <c r="AK62" s="76">
        <f t="shared" si="30"/>
        <v>31</v>
      </c>
      <c r="AL62" s="72">
        <v>4</v>
      </c>
      <c r="AM62" s="72">
        <v>77</v>
      </c>
      <c r="AN62" s="76">
        <f t="shared" si="38"/>
        <v>81</v>
      </c>
      <c r="AO62" s="77">
        <f t="shared" si="39"/>
        <v>4</v>
      </c>
      <c r="AP62" s="78">
        <f t="shared" si="40"/>
        <v>62</v>
      </c>
      <c r="AQ62" s="76">
        <f t="shared" si="41"/>
        <v>66</v>
      </c>
      <c r="AR62" s="79">
        <f t="shared" si="42"/>
        <v>0</v>
      </c>
      <c r="AS62" s="79">
        <f t="shared" si="43"/>
        <v>15</v>
      </c>
      <c r="AT62" s="79">
        <f t="shared" si="43"/>
        <v>15</v>
      </c>
      <c r="AU62" s="80">
        <f t="shared" si="28"/>
        <v>22.727272727272727</v>
      </c>
      <c r="AV62" s="72">
        <v>2</v>
      </c>
      <c r="AW62" s="72"/>
      <c r="AX62" s="72"/>
      <c r="AY62" s="72">
        <v>9</v>
      </c>
      <c r="AZ62" s="81">
        <f t="shared" si="29"/>
        <v>22</v>
      </c>
      <c r="BA62" s="80">
        <f t="shared" si="23"/>
        <v>33.333333333333329</v>
      </c>
      <c r="BB62" s="9" t="s">
        <v>26</v>
      </c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</row>
    <row r="63" spans="1:84" s="9" customFormat="1" ht="28.5" customHeight="1">
      <c r="A63" s="68">
        <v>53</v>
      </c>
      <c r="B63" s="69" t="s">
        <v>162</v>
      </c>
      <c r="C63" s="70" t="s">
        <v>144</v>
      </c>
      <c r="D63" s="69" t="s">
        <v>81</v>
      </c>
      <c r="E63" s="71">
        <v>78</v>
      </c>
      <c r="F63" s="71">
        <v>1</v>
      </c>
      <c r="G63" s="71" t="s">
        <v>88</v>
      </c>
      <c r="H63" s="72"/>
      <c r="I63" s="73">
        <f t="shared" si="0"/>
        <v>0</v>
      </c>
      <c r="J63" s="72"/>
      <c r="K63" s="73">
        <f t="shared" si="1"/>
        <v>0</v>
      </c>
      <c r="L63" s="72"/>
      <c r="M63" s="73">
        <f t="shared" si="2"/>
        <v>0</v>
      </c>
      <c r="N63" s="72"/>
      <c r="O63" s="73">
        <f t="shared" si="3"/>
        <v>0</v>
      </c>
      <c r="P63" s="72"/>
      <c r="Q63" s="73">
        <f t="shared" si="4"/>
        <v>0</v>
      </c>
      <c r="R63" s="72"/>
      <c r="S63" s="73">
        <f t="shared" si="5"/>
        <v>0</v>
      </c>
      <c r="T63" s="72"/>
      <c r="U63" s="73">
        <f t="shared" si="6"/>
        <v>0</v>
      </c>
      <c r="V63" s="72"/>
      <c r="W63" s="73">
        <f t="shared" si="7"/>
        <v>0</v>
      </c>
      <c r="X63" s="74">
        <v>30</v>
      </c>
      <c r="Y63" s="73">
        <f t="shared" si="31"/>
        <v>1</v>
      </c>
      <c r="Z63" s="74">
        <v>39</v>
      </c>
      <c r="AA63" s="73">
        <f t="shared" si="32"/>
        <v>1</v>
      </c>
      <c r="AB63" s="74">
        <v>37</v>
      </c>
      <c r="AC63" s="73">
        <f t="shared" si="33"/>
        <v>1</v>
      </c>
      <c r="AD63" s="74">
        <v>19</v>
      </c>
      <c r="AE63" s="73">
        <f t="shared" si="34"/>
        <v>1</v>
      </c>
      <c r="AF63" s="74">
        <v>34</v>
      </c>
      <c r="AG63" s="73">
        <f t="shared" si="35"/>
        <v>1</v>
      </c>
      <c r="AH63" s="74">
        <v>32</v>
      </c>
      <c r="AI63" s="73">
        <f t="shared" si="36"/>
        <v>1</v>
      </c>
      <c r="AJ63" s="95">
        <f t="shared" si="30"/>
        <v>191</v>
      </c>
      <c r="AK63" s="76">
        <f t="shared" si="30"/>
        <v>6</v>
      </c>
      <c r="AL63" s="72">
        <v>1</v>
      </c>
      <c r="AM63" s="72">
        <v>14</v>
      </c>
      <c r="AN63" s="76">
        <f t="shared" si="38"/>
        <v>15</v>
      </c>
      <c r="AO63" s="77">
        <f t="shared" si="39"/>
        <v>1</v>
      </c>
      <c r="AP63" s="78">
        <f t="shared" si="40"/>
        <v>12</v>
      </c>
      <c r="AQ63" s="76">
        <f t="shared" si="41"/>
        <v>13</v>
      </c>
      <c r="AR63" s="79">
        <f t="shared" si="42"/>
        <v>0</v>
      </c>
      <c r="AS63" s="79">
        <f t="shared" si="43"/>
        <v>2</v>
      </c>
      <c r="AT63" s="79">
        <f t="shared" si="43"/>
        <v>2</v>
      </c>
      <c r="AU63" s="80">
        <f t="shared" si="28"/>
        <v>15.384615384615385</v>
      </c>
      <c r="AV63" s="72"/>
      <c r="AW63" s="72"/>
      <c r="AX63" s="72"/>
      <c r="AY63" s="72">
        <v>3</v>
      </c>
      <c r="AZ63" s="81">
        <f t="shared" si="29"/>
        <v>5</v>
      </c>
      <c r="BA63" s="80">
        <f t="shared" si="23"/>
        <v>38.461538461538467</v>
      </c>
      <c r="BB63" s="9" t="s">
        <v>24</v>
      </c>
    </row>
    <row r="64" spans="1:84" s="9" customFormat="1" ht="28.5" customHeight="1">
      <c r="A64" s="68">
        <v>54</v>
      </c>
      <c r="B64" s="69" t="s">
        <v>163</v>
      </c>
      <c r="C64" s="70" t="s">
        <v>87</v>
      </c>
      <c r="D64" s="69" t="s">
        <v>81</v>
      </c>
      <c r="E64" s="68">
        <v>50</v>
      </c>
      <c r="F64" s="71">
        <v>4</v>
      </c>
      <c r="G64" s="71" t="s">
        <v>88</v>
      </c>
      <c r="H64" s="72"/>
      <c r="I64" s="73">
        <f t="shared" si="0"/>
        <v>0</v>
      </c>
      <c r="J64" s="72"/>
      <c r="K64" s="73">
        <f t="shared" si="1"/>
        <v>0</v>
      </c>
      <c r="L64" s="72"/>
      <c r="M64" s="73">
        <f t="shared" si="2"/>
        <v>0</v>
      </c>
      <c r="N64" s="72"/>
      <c r="O64" s="73">
        <f t="shared" si="3"/>
        <v>0</v>
      </c>
      <c r="P64" s="72"/>
      <c r="Q64" s="73">
        <f t="shared" si="4"/>
        <v>0</v>
      </c>
      <c r="R64" s="72"/>
      <c r="S64" s="73">
        <f t="shared" si="5"/>
        <v>0</v>
      </c>
      <c r="T64" s="72"/>
      <c r="U64" s="73">
        <f t="shared" si="6"/>
        <v>0</v>
      </c>
      <c r="V64" s="72"/>
      <c r="W64" s="73">
        <f t="shared" si="7"/>
        <v>0</v>
      </c>
      <c r="X64" s="74">
        <v>46</v>
      </c>
      <c r="Y64" s="73">
        <f t="shared" si="31"/>
        <v>1</v>
      </c>
      <c r="Z64" s="74">
        <v>53</v>
      </c>
      <c r="AA64" s="73">
        <f t="shared" si="32"/>
        <v>2</v>
      </c>
      <c r="AB64" s="74">
        <v>85</v>
      </c>
      <c r="AC64" s="73">
        <f t="shared" si="33"/>
        <v>2</v>
      </c>
      <c r="AD64" s="74">
        <v>138</v>
      </c>
      <c r="AE64" s="73">
        <f t="shared" si="34"/>
        <v>4</v>
      </c>
      <c r="AF64" s="74">
        <v>122</v>
      </c>
      <c r="AG64" s="73">
        <f t="shared" si="35"/>
        <v>3</v>
      </c>
      <c r="AH64" s="74">
        <v>126</v>
      </c>
      <c r="AI64" s="73">
        <f t="shared" si="36"/>
        <v>3</v>
      </c>
      <c r="AJ64" s="95">
        <f t="shared" si="30"/>
        <v>570</v>
      </c>
      <c r="AK64" s="76">
        <f t="shared" si="30"/>
        <v>15</v>
      </c>
      <c r="AL64" s="72">
        <v>3</v>
      </c>
      <c r="AM64" s="72">
        <v>41</v>
      </c>
      <c r="AN64" s="76">
        <f t="shared" si="38"/>
        <v>44</v>
      </c>
      <c r="AO64" s="77">
        <f t="shared" si="39"/>
        <v>2</v>
      </c>
      <c r="AP64" s="78">
        <f t="shared" si="40"/>
        <v>30</v>
      </c>
      <c r="AQ64" s="76">
        <f t="shared" si="41"/>
        <v>32</v>
      </c>
      <c r="AR64" s="79">
        <f t="shared" si="42"/>
        <v>1</v>
      </c>
      <c r="AS64" s="79">
        <f t="shared" si="43"/>
        <v>11</v>
      </c>
      <c r="AT64" s="79">
        <f t="shared" si="43"/>
        <v>12</v>
      </c>
      <c r="AU64" s="80">
        <f t="shared" si="28"/>
        <v>37.5</v>
      </c>
      <c r="AV64" s="72"/>
      <c r="AW64" s="72"/>
      <c r="AX64" s="72"/>
      <c r="AY64" s="72">
        <v>2</v>
      </c>
      <c r="AZ64" s="81">
        <f t="shared" si="29"/>
        <v>14</v>
      </c>
      <c r="BA64" s="80">
        <f t="shared" si="23"/>
        <v>43.75</v>
      </c>
      <c r="BB64" s="9" t="s">
        <v>26</v>
      </c>
    </row>
    <row r="65" spans="1:54" s="9" customFormat="1">
      <c r="A65" s="68">
        <v>55</v>
      </c>
      <c r="B65" s="69" t="s">
        <v>164</v>
      </c>
      <c r="C65" s="70" t="s">
        <v>92</v>
      </c>
      <c r="D65" s="69" t="s">
        <v>93</v>
      </c>
      <c r="E65" s="68">
        <v>86.67</v>
      </c>
      <c r="F65" s="71">
        <v>1</v>
      </c>
      <c r="G65" s="71" t="s">
        <v>88</v>
      </c>
      <c r="H65" s="72"/>
      <c r="I65" s="73">
        <f t="shared" si="0"/>
        <v>0</v>
      </c>
      <c r="J65" s="72"/>
      <c r="K65" s="73">
        <f t="shared" si="1"/>
        <v>0</v>
      </c>
      <c r="L65" s="72"/>
      <c r="M65" s="73">
        <f t="shared" si="2"/>
        <v>0</v>
      </c>
      <c r="N65" s="72"/>
      <c r="O65" s="73">
        <f t="shared" si="3"/>
        <v>0</v>
      </c>
      <c r="P65" s="72"/>
      <c r="Q65" s="73">
        <f t="shared" si="4"/>
        <v>0</v>
      </c>
      <c r="R65" s="72"/>
      <c r="S65" s="73">
        <f t="shared" si="5"/>
        <v>0</v>
      </c>
      <c r="T65" s="72"/>
      <c r="U65" s="73">
        <f t="shared" si="6"/>
        <v>0</v>
      </c>
      <c r="V65" s="72"/>
      <c r="W65" s="73">
        <f t="shared" si="7"/>
        <v>0</v>
      </c>
      <c r="X65" s="74">
        <v>53</v>
      </c>
      <c r="Y65" s="73">
        <f t="shared" si="31"/>
        <v>2</v>
      </c>
      <c r="Z65" s="74">
        <v>45</v>
      </c>
      <c r="AA65" s="73">
        <f t="shared" si="32"/>
        <v>1</v>
      </c>
      <c r="AB65" s="74">
        <v>56</v>
      </c>
      <c r="AC65" s="73">
        <f t="shared" si="33"/>
        <v>2</v>
      </c>
      <c r="AD65" s="74">
        <v>46</v>
      </c>
      <c r="AE65" s="73">
        <f t="shared" si="34"/>
        <v>1</v>
      </c>
      <c r="AF65" s="74">
        <v>49</v>
      </c>
      <c r="AG65" s="73">
        <f t="shared" si="35"/>
        <v>1</v>
      </c>
      <c r="AH65" s="74">
        <v>70</v>
      </c>
      <c r="AI65" s="73">
        <f t="shared" si="36"/>
        <v>2</v>
      </c>
      <c r="AJ65" s="95">
        <f t="shared" si="30"/>
        <v>319</v>
      </c>
      <c r="AK65" s="76">
        <f t="shared" si="30"/>
        <v>9</v>
      </c>
      <c r="AL65" s="72">
        <v>2</v>
      </c>
      <c r="AM65" s="72">
        <v>26</v>
      </c>
      <c r="AN65" s="76">
        <f t="shared" si="38"/>
        <v>28</v>
      </c>
      <c r="AO65" s="77">
        <f t="shared" si="39"/>
        <v>1</v>
      </c>
      <c r="AP65" s="78">
        <f t="shared" si="40"/>
        <v>18</v>
      </c>
      <c r="AQ65" s="76">
        <f t="shared" si="41"/>
        <v>19</v>
      </c>
      <c r="AR65" s="79">
        <f t="shared" si="42"/>
        <v>1</v>
      </c>
      <c r="AS65" s="79">
        <f t="shared" si="43"/>
        <v>8</v>
      </c>
      <c r="AT65" s="79">
        <f t="shared" si="43"/>
        <v>9</v>
      </c>
      <c r="AU65" s="80">
        <f t="shared" si="28"/>
        <v>47.368421052631575</v>
      </c>
      <c r="AV65" s="72">
        <v>1</v>
      </c>
      <c r="AW65" s="72"/>
      <c r="AX65" s="72">
        <v>1</v>
      </c>
      <c r="AY65" s="72"/>
      <c r="AZ65" s="81">
        <f t="shared" si="29"/>
        <v>9</v>
      </c>
      <c r="BA65" s="80">
        <f t="shared" si="23"/>
        <v>47.368421052631575</v>
      </c>
      <c r="BB65" s="9" t="s">
        <v>25</v>
      </c>
    </row>
    <row r="66" spans="1:54" s="9" customFormat="1">
      <c r="A66" s="68">
        <v>56</v>
      </c>
      <c r="B66" s="69" t="s">
        <v>165</v>
      </c>
      <c r="C66" s="70" t="s">
        <v>130</v>
      </c>
      <c r="D66" s="69" t="s">
        <v>93</v>
      </c>
      <c r="E66" s="68">
        <v>125</v>
      </c>
      <c r="F66" s="68">
        <v>1</v>
      </c>
      <c r="G66" s="68" t="s">
        <v>88</v>
      </c>
      <c r="H66" s="72"/>
      <c r="I66" s="73">
        <f t="shared" si="0"/>
        <v>0</v>
      </c>
      <c r="J66" s="72"/>
      <c r="K66" s="73">
        <f t="shared" si="1"/>
        <v>0</v>
      </c>
      <c r="L66" s="72"/>
      <c r="M66" s="73">
        <f t="shared" si="2"/>
        <v>0</v>
      </c>
      <c r="N66" s="72"/>
      <c r="O66" s="73">
        <f t="shared" si="3"/>
        <v>0</v>
      </c>
      <c r="P66" s="72"/>
      <c r="Q66" s="73">
        <f t="shared" si="4"/>
        <v>0</v>
      </c>
      <c r="R66" s="72"/>
      <c r="S66" s="73">
        <f t="shared" si="5"/>
        <v>0</v>
      </c>
      <c r="T66" s="72"/>
      <c r="U66" s="73">
        <f t="shared" si="6"/>
        <v>0</v>
      </c>
      <c r="V66" s="72"/>
      <c r="W66" s="73">
        <f t="shared" si="7"/>
        <v>0</v>
      </c>
      <c r="X66" s="74">
        <v>60</v>
      </c>
      <c r="Y66" s="73">
        <f t="shared" si="31"/>
        <v>2</v>
      </c>
      <c r="Z66" s="74">
        <v>74</v>
      </c>
      <c r="AA66" s="73">
        <f t="shared" si="32"/>
        <v>2</v>
      </c>
      <c r="AB66" s="74">
        <v>73</v>
      </c>
      <c r="AC66" s="73">
        <f t="shared" si="33"/>
        <v>2</v>
      </c>
      <c r="AD66" s="74">
        <v>79</v>
      </c>
      <c r="AE66" s="73">
        <f t="shared" si="34"/>
        <v>2</v>
      </c>
      <c r="AF66" s="74">
        <v>64</v>
      </c>
      <c r="AG66" s="73">
        <f t="shared" si="35"/>
        <v>2</v>
      </c>
      <c r="AH66" s="74">
        <v>95</v>
      </c>
      <c r="AI66" s="73">
        <f t="shared" si="36"/>
        <v>3</v>
      </c>
      <c r="AJ66" s="95">
        <f t="shared" si="30"/>
        <v>445</v>
      </c>
      <c r="AK66" s="76">
        <f t="shared" si="30"/>
        <v>13</v>
      </c>
      <c r="AL66" s="72">
        <v>3</v>
      </c>
      <c r="AM66" s="72">
        <v>37</v>
      </c>
      <c r="AN66" s="76">
        <f t="shared" si="38"/>
        <v>40</v>
      </c>
      <c r="AO66" s="77">
        <f t="shared" si="39"/>
        <v>2</v>
      </c>
      <c r="AP66" s="78">
        <f t="shared" si="40"/>
        <v>26</v>
      </c>
      <c r="AQ66" s="76">
        <f t="shared" si="41"/>
        <v>28</v>
      </c>
      <c r="AR66" s="79">
        <f t="shared" si="42"/>
        <v>1</v>
      </c>
      <c r="AS66" s="79">
        <f t="shared" si="43"/>
        <v>11</v>
      </c>
      <c r="AT66" s="79">
        <f t="shared" si="43"/>
        <v>12</v>
      </c>
      <c r="AU66" s="80">
        <f t="shared" si="28"/>
        <v>42.857142857142854</v>
      </c>
      <c r="AV66" s="72"/>
      <c r="AW66" s="72"/>
      <c r="AX66" s="72"/>
      <c r="AY66" s="72">
        <v>2</v>
      </c>
      <c r="AZ66" s="81">
        <f t="shared" si="29"/>
        <v>14</v>
      </c>
      <c r="BA66" s="80">
        <f t="shared" si="23"/>
        <v>50</v>
      </c>
      <c r="BB66" s="9" t="s">
        <v>25</v>
      </c>
    </row>
    <row r="67" spans="1:54" s="9" customFormat="1">
      <c r="A67" s="68">
        <v>57</v>
      </c>
      <c r="B67" s="69" t="s">
        <v>166</v>
      </c>
      <c r="C67" s="70" t="s">
        <v>92</v>
      </c>
      <c r="D67" s="69" t="s">
        <v>81</v>
      </c>
      <c r="E67" s="68">
        <v>9</v>
      </c>
      <c r="F67" s="71">
        <v>3</v>
      </c>
      <c r="G67" s="71" t="s">
        <v>88</v>
      </c>
      <c r="H67" s="72"/>
      <c r="I67" s="73">
        <f t="shared" si="0"/>
        <v>0</v>
      </c>
      <c r="J67" s="72"/>
      <c r="K67" s="73">
        <f t="shared" si="1"/>
        <v>0</v>
      </c>
      <c r="L67" s="72"/>
      <c r="M67" s="73">
        <f t="shared" si="2"/>
        <v>0</v>
      </c>
      <c r="N67" s="72"/>
      <c r="O67" s="73">
        <f t="shared" si="3"/>
        <v>0</v>
      </c>
      <c r="P67" s="72"/>
      <c r="Q67" s="73">
        <f t="shared" si="4"/>
        <v>0</v>
      </c>
      <c r="R67" s="72"/>
      <c r="S67" s="73">
        <f t="shared" si="5"/>
        <v>0</v>
      </c>
      <c r="T67" s="72"/>
      <c r="U67" s="73">
        <f t="shared" si="6"/>
        <v>0</v>
      </c>
      <c r="V67" s="72"/>
      <c r="W67" s="73">
        <f t="shared" si="7"/>
        <v>0</v>
      </c>
      <c r="X67" s="74">
        <v>82</v>
      </c>
      <c r="Y67" s="73">
        <f t="shared" si="31"/>
        <v>2</v>
      </c>
      <c r="Z67" s="74">
        <v>63</v>
      </c>
      <c r="AA67" s="73">
        <f t="shared" si="32"/>
        <v>2</v>
      </c>
      <c r="AB67" s="74">
        <v>36</v>
      </c>
      <c r="AC67" s="73">
        <f t="shared" si="33"/>
        <v>1</v>
      </c>
      <c r="AD67" s="74">
        <v>24</v>
      </c>
      <c r="AE67" s="73">
        <f t="shared" si="34"/>
        <v>1</v>
      </c>
      <c r="AF67" s="74">
        <v>49</v>
      </c>
      <c r="AG67" s="73">
        <f t="shared" si="35"/>
        <v>1</v>
      </c>
      <c r="AH67" s="74">
        <v>46</v>
      </c>
      <c r="AI67" s="73">
        <f t="shared" si="36"/>
        <v>1</v>
      </c>
      <c r="AJ67" s="95">
        <f t="shared" si="30"/>
        <v>300</v>
      </c>
      <c r="AK67" s="76">
        <f t="shared" si="30"/>
        <v>8</v>
      </c>
      <c r="AL67" s="72">
        <v>3</v>
      </c>
      <c r="AM67" s="72">
        <v>23</v>
      </c>
      <c r="AN67" s="76">
        <f t="shared" si="38"/>
        <v>26</v>
      </c>
      <c r="AO67" s="77">
        <f t="shared" si="39"/>
        <v>1</v>
      </c>
      <c r="AP67" s="78">
        <f t="shared" si="40"/>
        <v>16</v>
      </c>
      <c r="AQ67" s="76">
        <f t="shared" si="41"/>
        <v>17</v>
      </c>
      <c r="AR67" s="79">
        <f t="shared" si="42"/>
        <v>2</v>
      </c>
      <c r="AS67" s="79">
        <f t="shared" si="43"/>
        <v>7</v>
      </c>
      <c r="AT67" s="79">
        <f t="shared" si="43"/>
        <v>9</v>
      </c>
      <c r="AU67" s="80">
        <f t="shared" si="28"/>
        <v>52.941176470588239</v>
      </c>
      <c r="AV67" s="72"/>
      <c r="AW67" s="72"/>
      <c r="AX67" s="72"/>
      <c r="AY67" s="72"/>
      <c r="AZ67" s="81">
        <f t="shared" si="29"/>
        <v>9</v>
      </c>
      <c r="BA67" s="80">
        <f t="shared" si="23"/>
        <v>52.941176470588239</v>
      </c>
      <c r="BB67" s="9" t="s">
        <v>25</v>
      </c>
    </row>
    <row r="68" spans="1:54" s="9" customFormat="1">
      <c r="A68" s="68">
        <v>58</v>
      </c>
      <c r="B68" s="69" t="s">
        <v>167</v>
      </c>
      <c r="C68" s="70" t="s">
        <v>168</v>
      </c>
      <c r="D68" s="69" t="s">
        <v>81</v>
      </c>
      <c r="E68" s="68">
        <v>30</v>
      </c>
      <c r="F68" s="68">
        <v>4</v>
      </c>
      <c r="G68" s="68" t="s">
        <v>88</v>
      </c>
      <c r="H68" s="72"/>
      <c r="I68" s="73">
        <f t="shared" si="0"/>
        <v>0</v>
      </c>
      <c r="J68" s="72"/>
      <c r="K68" s="73">
        <f t="shared" si="1"/>
        <v>0</v>
      </c>
      <c r="L68" s="72"/>
      <c r="M68" s="73">
        <f t="shared" si="2"/>
        <v>0</v>
      </c>
      <c r="N68" s="72"/>
      <c r="O68" s="73">
        <f t="shared" si="3"/>
        <v>0</v>
      </c>
      <c r="P68" s="72"/>
      <c r="Q68" s="73">
        <f t="shared" si="4"/>
        <v>0</v>
      </c>
      <c r="R68" s="72"/>
      <c r="S68" s="73">
        <f t="shared" si="5"/>
        <v>0</v>
      </c>
      <c r="T68" s="72"/>
      <c r="U68" s="73">
        <f t="shared" si="6"/>
        <v>0</v>
      </c>
      <c r="V68" s="72"/>
      <c r="W68" s="73">
        <f t="shared" si="7"/>
        <v>0</v>
      </c>
      <c r="X68" s="74">
        <v>37</v>
      </c>
      <c r="Y68" s="73">
        <f t="shared" si="31"/>
        <v>1</v>
      </c>
      <c r="Z68" s="74">
        <v>39</v>
      </c>
      <c r="AA68" s="73">
        <f t="shared" si="32"/>
        <v>1</v>
      </c>
      <c r="AB68" s="74">
        <v>33</v>
      </c>
      <c r="AC68" s="73">
        <f t="shared" si="33"/>
        <v>1</v>
      </c>
      <c r="AD68" s="74">
        <v>36</v>
      </c>
      <c r="AE68" s="73">
        <f t="shared" si="34"/>
        <v>1</v>
      </c>
      <c r="AF68" s="74">
        <v>44</v>
      </c>
      <c r="AG68" s="73">
        <f t="shared" si="35"/>
        <v>1</v>
      </c>
      <c r="AH68" s="74">
        <v>8</v>
      </c>
      <c r="AI68" s="73">
        <f t="shared" si="36"/>
        <v>1</v>
      </c>
      <c r="AJ68" s="95">
        <f t="shared" si="30"/>
        <v>197</v>
      </c>
      <c r="AK68" s="76">
        <f t="shared" si="30"/>
        <v>6</v>
      </c>
      <c r="AL68" s="72">
        <v>1</v>
      </c>
      <c r="AM68" s="72">
        <v>18</v>
      </c>
      <c r="AN68" s="76">
        <f t="shared" si="38"/>
        <v>19</v>
      </c>
      <c r="AO68" s="77">
        <f t="shared" si="39"/>
        <v>1</v>
      </c>
      <c r="AP68" s="78">
        <f t="shared" si="40"/>
        <v>12</v>
      </c>
      <c r="AQ68" s="76">
        <f t="shared" si="41"/>
        <v>13</v>
      </c>
      <c r="AR68" s="79">
        <f t="shared" si="42"/>
        <v>0</v>
      </c>
      <c r="AS68" s="79">
        <f t="shared" si="43"/>
        <v>6</v>
      </c>
      <c r="AT68" s="79">
        <f t="shared" si="43"/>
        <v>6</v>
      </c>
      <c r="AU68" s="80">
        <f t="shared" si="28"/>
        <v>46.153846153846153</v>
      </c>
      <c r="AV68" s="72"/>
      <c r="AW68" s="72"/>
      <c r="AX68" s="72"/>
      <c r="AY68" s="72">
        <v>1</v>
      </c>
      <c r="AZ68" s="81">
        <f t="shared" si="29"/>
        <v>7</v>
      </c>
      <c r="BA68" s="80">
        <f t="shared" si="23"/>
        <v>53.846153846153847</v>
      </c>
      <c r="BB68" s="9" t="s">
        <v>24</v>
      </c>
    </row>
    <row r="69" spans="1:54" s="9" customFormat="1" ht="28.5" thickBot="1">
      <c r="A69" s="101">
        <v>59</v>
      </c>
      <c r="B69" s="102" t="s">
        <v>169</v>
      </c>
      <c r="C69" s="103" t="s">
        <v>168</v>
      </c>
      <c r="D69" s="102" t="s">
        <v>81</v>
      </c>
      <c r="E69" s="104">
        <v>16</v>
      </c>
      <c r="F69" s="105">
        <v>1</v>
      </c>
      <c r="G69" s="105" t="s">
        <v>88</v>
      </c>
      <c r="H69" s="106"/>
      <c r="I69" s="107">
        <f t="shared" si="0"/>
        <v>0</v>
      </c>
      <c r="J69" s="106"/>
      <c r="K69" s="107">
        <f t="shared" si="1"/>
        <v>0</v>
      </c>
      <c r="L69" s="106"/>
      <c r="M69" s="107">
        <f t="shared" si="2"/>
        <v>0</v>
      </c>
      <c r="N69" s="106"/>
      <c r="O69" s="107">
        <f t="shared" si="3"/>
        <v>0</v>
      </c>
      <c r="P69" s="106"/>
      <c r="Q69" s="107">
        <f t="shared" si="4"/>
        <v>0</v>
      </c>
      <c r="R69" s="106"/>
      <c r="S69" s="107">
        <f t="shared" si="5"/>
        <v>0</v>
      </c>
      <c r="T69" s="106"/>
      <c r="U69" s="107">
        <f t="shared" si="6"/>
        <v>0</v>
      </c>
      <c r="V69" s="106"/>
      <c r="W69" s="107">
        <f t="shared" si="7"/>
        <v>0</v>
      </c>
      <c r="X69" s="108">
        <v>29</v>
      </c>
      <c r="Y69" s="107">
        <f t="shared" si="31"/>
        <v>1</v>
      </c>
      <c r="Z69" s="108">
        <v>45</v>
      </c>
      <c r="AA69" s="107">
        <f t="shared" si="32"/>
        <v>1</v>
      </c>
      <c r="AB69" s="108">
        <v>39</v>
      </c>
      <c r="AC69" s="107">
        <f t="shared" si="33"/>
        <v>1</v>
      </c>
      <c r="AD69" s="108">
        <v>22</v>
      </c>
      <c r="AE69" s="107">
        <f t="shared" si="34"/>
        <v>1</v>
      </c>
      <c r="AF69" s="108">
        <v>43</v>
      </c>
      <c r="AG69" s="107">
        <f t="shared" si="35"/>
        <v>1</v>
      </c>
      <c r="AH69" s="108">
        <v>27</v>
      </c>
      <c r="AI69" s="107">
        <f t="shared" si="36"/>
        <v>1</v>
      </c>
      <c r="AJ69" s="109">
        <f t="shared" si="30"/>
        <v>205</v>
      </c>
      <c r="AK69" s="110">
        <f t="shared" si="30"/>
        <v>6</v>
      </c>
      <c r="AL69" s="106">
        <v>2</v>
      </c>
      <c r="AM69" s="106">
        <v>21</v>
      </c>
      <c r="AN69" s="110">
        <f t="shared" si="38"/>
        <v>23</v>
      </c>
      <c r="AO69" s="111">
        <f t="shared" si="39"/>
        <v>1</v>
      </c>
      <c r="AP69" s="112">
        <f t="shared" si="40"/>
        <v>12</v>
      </c>
      <c r="AQ69" s="110">
        <f t="shared" si="41"/>
        <v>13</v>
      </c>
      <c r="AR69" s="113">
        <f t="shared" si="42"/>
        <v>1</v>
      </c>
      <c r="AS69" s="114">
        <f t="shared" si="43"/>
        <v>9</v>
      </c>
      <c r="AT69" s="113">
        <f t="shared" si="43"/>
        <v>10</v>
      </c>
      <c r="AU69" s="115">
        <f t="shared" si="28"/>
        <v>76.923076923076934</v>
      </c>
      <c r="AV69" s="106"/>
      <c r="AW69" s="106"/>
      <c r="AX69" s="106"/>
      <c r="AY69" s="106"/>
      <c r="AZ69" s="110">
        <f t="shared" si="29"/>
        <v>10</v>
      </c>
      <c r="BA69" s="115">
        <f t="shared" si="23"/>
        <v>76.923076923076934</v>
      </c>
      <c r="BB69" s="9" t="s">
        <v>24</v>
      </c>
    </row>
    <row r="70" spans="1:54" s="10" customFormat="1">
      <c r="A70" s="116" t="s">
        <v>170</v>
      </c>
      <c r="B70" s="117"/>
      <c r="C70" s="118">
        <f>SUM(C11:C69)</f>
        <v>0</v>
      </c>
      <c r="D70" s="118">
        <f t="shared" ref="D70:AZ70" si="44">SUM(D11:D69)</f>
        <v>0</v>
      </c>
      <c r="E70" s="118">
        <f t="shared" si="44"/>
        <v>4234.17</v>
      </c>
      <c r="F70" s="118">
        <f t="shared" si="44"/>
        <v>126</v>
      </c>
      <c r="G70" s="118">
        <f t="shared" si="44"/>
        <v>0</v>
      </c>
      <c r="H70" s="118">
        <f t="shared" si="44"/>
        <v>0</v>
      </c>
      <c r="I70" s="118">
        <f t="shared" si="44"/>
        <v>0</v>
      </c>
      <c r="J70" s="118">
        <f t="shared" si="44"/>
        <v>0</v>
      </c>
      <c r="K70" s="118">
        <f t="shared" si="44"/>
        <v>0</v>
      </c>
      <c r="L70" s="118">
        <f t="shared" si="44"/>
        <v>0</v>
      </c>
      <c r="M70" s="118">
        <f t="shared" si="44"/>
        <v>0</v>
      </c>
      <c r="N70" s="118">
        <f t="shared" si="44"/>
        <v>0</v>
      </c>
      <c r="O70" s="118">
        <f t="shared" si="44"/>
        <v>0</v>
      </c>
      <c r="P70" s="118">
        <f t="shared" si="44"/>
        <v>0</v>
      </c>
      <c r="Q70" s="118">
        <f t="shared" si="44"/>
        <v>0</v>
      </c>
      <c r="R70" s="118">
        <f t="shared" si="44"/>
        <v>0</v>
      </c>
      <c r="S70" s="118">
        <f t="shared" si="44"/>
        <v>0</v>
      </c>
      <c r="T70" s="118">
        <f t="shared" si="44"/>
        <v>0</v>
      </c>
      <c r="U70" s="118">
        <f t="shared" si="44"/>
        <v>0</v>
      </c>
      <c r="V70" s="118">
        <f t="shared" si="44"/>
        <v>0</v>
      </c>
      <c r="W70" s="118">
        <f t="shared" si="44"/>
        <v>0</v>
      </c>
      <c r="X70" s="118">
        <f t="shared" si="44"/>
        <v>8365</v>
      </c>
      <c r="Y70" s="118">
        <f t="shared" si="44"/>
        <v>226</v>
      </c>
      <c r="Z70" s="118">
        <f t="shared" si="44"/>
        <v>8735</v>
      </c>
      <c r="AA70" s="118">
        <f t="shared" si="44"/>
        <v>235</v>
      </c>
      <c r="AB70" s="118">
        <f t="shared" si="44"/>
        <v>8617</v>
      </c>
      <c r="AC70" s="118">
        <f t="shared" si="44"/>
        <v>232</v>
      </c>
      <c r="AD70" s="118">
        <f t="shared" si="44"/>
        <v>8747</v>
      </c>
      <c r="AE70" s="118">
        <f t="shared" si="44"/>
        <v>238</v>
      </c>
      <c r="AF70" s="118">
        <f t="shared" si="44"/>
        <v>9583</v>
      </c>
      <c r="AG70" s="118">
        <f t="shared" si="44"/>
        <v>254</v>
      </c>
      <c r="AH70" s="118">
        <f t="shared" si="44"/>
        <v>9801</v>
      </c>
      <c r="AI70" s="118">
        <f t="shared" si="44"/>
        <v>258</v>
      </c>
      <c r="AJ70" s="118">
        <f t="shared" si="44"/>
        <v>53848</v>
      </c>
      <c r="AK70" s="118">
        <f t="shared" si="44"/>
        <v>1443</v>
      </c>
      <c r="AL70" s="118">
        <f t="shared" si="44"/>
        <v>178</v>
      </c>
      <c r="AM70" s="118">
        <f t="shared" si="44"/>
        <v>2830</v>
      </c>
      <c r="AN70" s="119">
        <f t="shared" si="44"/>
        <v>3008</v>
      </c>
      <c r="AO70" s="118">
        <f t="shared" si="44"/>
        <v>154</v>
      </c>
      <c r="AP70" s="118">
        <f t="shared" si="44"/>
        <v>2931</v>
      </c>
      <c r="AQ70" s="119">
        <f t="shared" si="44"/>
        <v>3085</v>
      </c>
      <c r="AR70" s="118">
        <f t="shared" si="44"/>
        <v>24</v>
      </c>
      <c r="AS70" s="120">
        <f t="shared" si="44"/>
        <v>-101</v>
      </c>
      <c r="AT70" s="121">
        <f t="shared" si="44"/>
        <v>-77</v>
      </c>
      <c r="AU70" s="120">
        <f t="shared" si="28"/>
        <v>-2.4959481361426255</v>
      </c>
      <c r="AV70" s="120">
        <f t="shared" si="44"/>
        <v>54</v>
      </c>
      <c r="AW70" s="120">
        <f t="shared" si="44"/>
        <v>27</v>
      </c>
      <c r="AX70" s="120">
        <f t="shared" si="44"/>
        <v>21</v>
      </c>
      <c r="AY70" s="120">
        <f t="shared" si="44"/>
        <v>146</v>
      </c>
      <c r="AZ70" s="121">
        <f t="shared" si="44"/>
        <v>9</v>
      </c>
      <c r="BA70" s="120">
        <f t="shared" si="23"/>
        <v>0.29173419773095621</v>
      </c>
    </row>
    <row r="71" spans="1:54" s="9" customFormat="1">
      <c r="AZ71" s="88"/>
    </row>
    <row r="72" spans="1:54" s="9" customFormat="1">
      <c r="AL72" s="88"/>
      <c r="AM72" s="88"/>
      <c r="AN72" s="88"/>
      <c r="AO72" s="88"/>
      <c r="AP72" s="88"/>
      <c r="AZ72" s="88"/>
    </row>
    <row r="73" spans="1:54" s="9" customFormat="1">
      <c r="AL73" s="88"/>
      <c r="AM73" s="88"/>
      <c r="AN73" s="88"/>
      <c r="AO73" s="88"/>
      <c r="AP73" s="88"/>
      <c r="AZ73" s="88"/>
    </row>
    <row r="74" spans="1:54" s="9" customFormat="1">
      <c r="AL74" s="88"/>
      <c r="AM74" s="88"/>
      <c r="AN74" s="88"/>
      <c r="AO74" s="88"/>
      <c r="AP74" s="88"/>
      <c r="AZ74" s="88"/>
    </row>
    <row r="75" spans="1:54" s="9" customFormat="1">
      <c r="AL75" s="88"/>
      <c r="AM75" s="88"/>
      <c r="AN75" s="88"/>
      <c r="AO75" s="88"/>
      <c r="AP75" s="88"/>
      <c r="AZ75" s="88"/>
    </row>
    <row r="76" spans="1:54" s="9" customFormat="1">
      <c r="AL76" s="88"/>
      <c r="AM76" s="88"/>
      <c r="AN76" s="88"/>
      <c r="AO76" s="88"/>
      <c r="AP76" s="88"/>
      <c r="AZ76" s="88"/>
    </row>
    <row r="77" spans="1:54" s="9" customFormat="1">
      <c r="AL77" s="88"/>
      <c r="AM77" s="88"/>
      <c r="AN77" s="88"/>
      <c r="AO77" s="88"/>
      <c r="AP77" s="88"/>
      <c r="AZ77" s="88"/>
    </row>
    <row r="78" spans="1:54" s="9" customFormat="1">
      <c r="AL78" s="88"/>
      <c r="AM78" s="88"/>
      <c r="AN78" s="88"/>
      <c r="AO78" s="88"/>
      <c r="AP78" s="88"/>
      <c r="AZ78" s="88"/>
    </row>
    <row r="79" spans="1:54" s="9" customFormat="1">
      <c r="AL79" s="88"/>
      <c r="AM79" s="88"/>
      <c r="AN79" s="88"/>
      <c r="AO79" s="88"/>
      <c r="AP79" s="88"/>
      <c r="AZ79" s="88"/>
    </row>
    <row r="80" spans="1:54" s="9" customFormat="1">
      <c r="AL80" s="88"/>
      <c r="AM80" s="88"/>
      <c r="AN80" s="88"/>
      <c r="AO80" s="88"/>
      <c r="AP80" s="88"/>
      <c r="AZ80" s="88"/>
    </row>
    <row r="81" spans="1:53" s="6" customFormat="1">
      <c r="A81" s="122"/>
      <c r="B81" s="123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4"/>
      <c r="AM81" s="124"/>
      <c r="AN81" s="124"/>
      <c r="AO81" s="124"/>
      <c r="AP81" s="124"/>
      <c r="AQ81" s="122"/>
      <c r="AR81" s="122"/>
      <c r="AS81" s="122"/>
      <c r="AT81" s="122"/>
      <c r="AU81" s="123"/>
      <c r="AV81" s="122"/>
      <c r="AW81" s="122"/>
      <c r="AX81" s="122"/>
      <c r="AY81" s="122"/>
      <c r="AZ81" s="124"/>
      <c r="BA81" s="123"/>
    </row>
    <row r="82" spans="1:53" s="6" customFormat="1">
      <c r="A82" s="122"/>
      <c r="B82" s="123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4"/>
      <c r="AM82" s="124"/>
      <c r="AN82" s="124"/>
      <c r="AO82" s="124"/>
      <c r="AP82" s="124"/>
      <c r="AQ82" s="122"/>
      <c r="AR82" s="122"/>
      <c r="AS82" s="122"/>
      <c r="AT82" s="122"/>
      <c r="AU82" s="123"/>
      <c r="AV82" s="122"/>
      <c r="AW82" s="122"/>
      <c r="AX82" s="122"/>
      <c r="AY82" s="122"/>
      <c r="AZ82" s="124"/>
      <c r="BA82" s="123"/>
    </row>
    <row r="83" spans="1:53" s="6" customFormat="1">
      <c r="A83" s="122"/>
      <c r="B83" s="123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4"/>
      <c r="AM83" s="124"/>
      <c r="AN83" s="124"/>
      <c r="AO83" s="124"/>
      <c r="AP83" s="124"/>
      <c r="AQ83" s="122"/>
      <c r="AR83" s="122"/>
      <c r="AS83" s="122"/>
      <c r="AT83" s="122"/>
      <c r="AU83" s="123"/>
      <c r="AV83" s="122"/>
      <c r="AW83" s="122"/>
      <c r="AX83" s="122"/>
      <c r="AY83" s="122"/>
      <c r="AZ83" s="124"/>
      <c r="BA83" s="123"/>
    </row>
    <row r="84" spans="1:53" s="6" customFormat="1">
      <c r="A84" s="122"/>
      <c r="B84" s="123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4"/>
      <c r="AM84" s="124"/>
      <c r="AN84" s="124"/>
      <c r="AO84" s="124"/>
      <c r="AP84" s="124"/>
      <c r="AQ84" s="122"/>
      <c r="AR84" s="122"/>
      <c r="AS84" s="122"/>
      <c r="AT84" s="122"/>
      <c r="AU84" s="123"/>
      <c r="AV84" s="122"/>
      <c r="AW84" s="122"/>
      <c r="AX84" s="122"/>
      <c r="AY84" s="122"/>
      <c r="AZ84" s="124"/>
      <c r="BA84" s="123"/>
    </row>
    <row r="85" spans="1:53" s="6" customFormat="1">
      <c r="A85" s="122"/>
      <c r="B85" s="123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4"/>
      <c r="AM85" s="124"/>
      <c r="AN85" s="124"/>
      <c r="AO85" s="124"/>
      <c r="AP85" s="124"/>
      <c r="AQ85" s="122"/>
      <c r="AR85" s="122"/>
      <c r="AS85" s="122"/>
      <c r="AT85" s="122"/>
      <c r="AU85" s="123"/>
      <c r="AV85" s="122"/>
      <c r="AW85" s="122"/>
      <c r="AX85" s="122"/>
      <c r="AY85" s="122"/>
      <c r="AZ85" s="124"/>
      <c r="BA85" s="123"/>
    </row>
    <row r="86" spans="1:53" s="6" customFormat="1">
      <c r="A86" s="122"/>
      <c r="B86" s="123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4"/>
      <c r="AM86" s="124"/>
      <c r="AN86" s="124"/>
      <c r="AO86" s="124"/>
      <c r="AP86" s="124"/>
      <c r="AQ86" s="122"/>
      <c r="AR86" s="122"/>
      <c r="AS86" s="122"/>
      <c r="AT86" s="122"/>
      <c r="AU86" s="123"/>
      <c r="AV86" s="122"/>
      <c r="AW86" s="122"/>
      <c r="AX86" s="122"/>
      <c r="AY86" s="122"/>
      <c r="AZ86" s="124"/>
      <c r="BA86" s="123"/>
    </row>
    <row r="87" spans="1:53" s="6" customFormat="1">
      <c r="A87" s="122"/>
      <c r="B87" s="123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4"/>
      <c r="AM87" s="124"/>
      <c r="AN87" s="124"/>
      <c r="AO87" s="124"/>
      <c r="AP87" s="124"/>
      <c r="AQ87" s="122"/>
      <c r="AR87" s="122"/>
      <c r="AS87" s="122"/>
      <c r="AT87" s="122"/>
      <c r="AU87" s="123"/>
      <c r="AV87" s="122"/>
      <c r="AW87" s="122"/>
      <c r="AX87" s="122"/>
      <c r="AY87" s="122"/>
      <c r="AZ87" s="124"/>
      <c r="BA87" s="123"/>
    </row>
    <row r="88" spans="1:53" s="6" customFormat="1">
      <c r="A88" s="122"/>
      <c r="B88" s="123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4"/>
      <c r="AM88" s="124"/>
      <c r="AN88" s="124"/>
      <c r="AO88" s="124"/>
      <c r="AP88" s="124"/>
      <c r="AQ88" s="122"/>
      <c r="AR88" s="122"/>
      <c r="AS88" s="122"/>
      <c r="AT88" s="122"/>
      <c r="AU88" s="123"/>
      <c r="AV88" s="122"/>
      <c r="AW88" s="122"/>
      <c r="AX88" s="122"/>
      <c r="AY88" s="122"/>
      <c r="AZ88" s="124"/>
      <c r="BA88" s="123"/>
    </row>
    <row r="89" spans="1:53" s="6" customFormat="1">
      <c r="A89" s="122"/>
      <c r="B89" s="123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4"/>
      <c r="AM89" s="124"/>
      <c r="AN89" s="124"/>
      <c r="AO89" s="124"/>
      <c r="AP89" s="124"/>
      <c r="AQ89" s="122"/>
      <c r="AR89" s="122"/>
      <c r="AS89" s="122"/>
      <c r="AT89" s="122"/>
      <c r="AU89" s="123"/>
      <c r="AV89" s="122"/>
      <c r="AW89" s="122"/>
      <c r="AX89" s="122"/>
      <c r="AY89" s="122"/>
      <c r="AZ89" s="124"/>
      <c r="BA89" s="123"/>
    </row>
  </sheetData>
  <mergeCells count="60">
    <mergeCell ref="AI9:AI10"/>
    <mergeCell ref="AJ9:AJ10"/>
    <mergeCell ref="AK9:AK10"/>
    <mergeCell ref="A70:B70"/>
    <mergeCell ref="AC9:AC10"/>
    <mergeCell ref="AD9:AD10"/>
    <mergeCell ref="AE9:AE10"/>
    <mergeCell ref="AF9:AF10"/>
    <mergeCell ref="AG9:AG10"/>
    <mergeCell ref="AH9:AH10"/>
    <mergeCell ref="W9:W10"/>
    <mergeCell ref="X9:X10"/>
    <mergeCell ref="Y9:Y10"/>
    <mergeCell ref="Z9:Z10"/>
    <mergeCell ref="AA9:AA10"/>
    <mergeCell ref="AB9:AB10"/>
    <mergeCell ref="Q9:Q10"/>
    <mergeCell ref="R9:R10"/>
    <mergeCell ref="S9:S10"/>
    <mergeCell ref="T9:T10"/>
    <mergeCell ref="U9:U10"/>
    <mergeCell ref="V9:V10"/>
    <mergeCell ref="AT8:AT9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O7:AQ7"/>
    <mergeCell ref="AL8:AL9"/>
    <mergeCell ref="AN8:AN9"/>
    <mergeCell ref="AO8:AO9"/>
    <mergeCell ref="AQ8:AQ9"/>
    <mergeCell ref="AR8:AR9"/>
    <mergeCell ref="AB7:AC8"/>
    <mergeCell ref="AD7:AE8"/>
    <mergeCell ref="AF7:AG8"/>
    <mergeCell ref="AH7:AI8"/>
    <mergeCell ref="AJ7:AK8"/>
    <mergeCell ref="AL7:AN7"/>
    <mergeCell ref="P7:Q8"/>
    <mergeCell ref="R7:S8"/>
    <mergeCell ref="T7:U8"/>
    <mergeCell ref="V7:W8"/>
    <mergeCell ref="X7:Y8"/>
    <mergeCell ref="Z7:AA8"/>
    <mergeCell ref="A2:BA2"/>
    <mergeCell ref="A3:BA3"/>
    <mergeCell ref="A4:BA4"/>
    <mergeCell ref="H6:AK6"/>
    <mergeCell ref="AL6:AQ6"/>
    <mergeCell ref="AR6:AT7"/>
    <mergeCell ref="H7:I8"/>
    <mergeCell ref="J7:K8"/>
    <mergeCell ref="L7:M8"/>
    <mergeCell ref="N7:O8"/>
  </mergeCells>
  <conditionalFormatting sqref="AJ11:AJ56">
    <cfRule type="cellIs" dxfId="1" priority="1" stopIfTrue="1" operator="notBetween">
      <formula>1</formula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2014-08-13T08:01:02Z</dcterms:created>
  <dcterms:modified xsi:type="dcterms:W3CDTF">2014-08-13T08:02:38Z</dcterms:modified>
</cp:coreProperties>
</file>